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<sst xmlns="http://schemas.openxmlformats.org/spreadsheetml/2006/main" count="96" uniqueCount="96">
  <si>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</si>
  <si>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</si>
  <si>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</si>
  <si>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</si>
  <si>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</si>
  <si>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</si>
  <si>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</si>
  <si>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</si>
  <si>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</si>
  <si>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</si>
  <si>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</si>
  <si>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</si>
  <si>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</si>
  <si>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</si>
  <si>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</si>
  <si>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</si>
  <si>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</si>
  <si>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</si>
  <si>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</si>
  <si>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</si>
  <si>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</si>
  <si>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</si>
  <si>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</si>
  <si>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</si>
  <si>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</si>
  <si>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</si>
  <si>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</si>
  <si>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</si>
  <si>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</si>
  <si>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</si>
  <si>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</si>
  <si>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</si>
  <si>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</si>
  <si>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</si>
  <si>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</si>
  <si>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</si>
  <si>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</si>
  <si>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</si>
  <si>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</si>
  <si>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</si>
  <si>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 Crème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</si>
  <si>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</si>
  <si>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</si>
  <si>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</si>
  <si>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</si>
  <si>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</si>
  <si>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</si>
  <si>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</si>
  <si>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</si>
  <si>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</si>
  <si>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</si>
  <si>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</si>
  <si>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</si>
  <si>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</si>
  <si>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</si>
  <si>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</si>
  <si>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</si>
  <si>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</si>
  <si>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</si>
  <si>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</si>
  <si>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</si>
  <si>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</si>
  <si>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</si>
  <si>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</si>
  <si>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</si>
  <si>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</si>
  <si>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</si>
  <si>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</si>
  <si>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</si>
  <si>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</si>
  <si>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Béchamel</t>
  </si>
  <si>
    <t xml:space="preserve">        ↳ Roux Blanc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</si>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</sst>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0.002</v>
      </c>
      <c r="E9" s="6">
        <f>D9*$B$2</f>
        <v>0.002</v>
      </c>
      <c r="F9" t="s">
        <v>21</v>
      </c>
      <c r="G9" s="9">
        <f>E9*18</f>
        <v>0.036</v>
      </c>
    </row>
    <row r="10">
      <c r="A10" t="s">
        <v>22</v>
      </c>
      <c r="B10" t="s">
        <v>23</v>
      </c>
      <c r="C10" t="s">
        <v>20</v>
      </c>
      <c r="D10" s="4">
        <v>0.001</v>
      </c>
      <c r="E10" s="6">
        <f>D10*$B$2</f>
        <v>0.001</v>
      </c>
      <c r="F10" t="s">
        <v>21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21</v>
      </c>
      <c r="G11" s="9">
        <f>E11*4.9</f>
        <v>0.49</v>
      </c>
    </row>
    <row r="12">
      <c r="A12" t="s">
        <v>27</v>
      </c>
      <c r="B12" t="s">
        <v>28</v>
      </c>
      <c r="C12" t="s">
        <v>29</v>
      </c>
      <c r="D12" s="4">
        <v>0.4</v>
      </c>
      <c r="E12" s="6">
        <f>D12*$B$2</f>
        <v>0.4</v>
      </c>
      <c r="F12" t="s">
        <v>3</v>
      </c>
      <c r="G12" s="9">
        <f>E12*2.85</f>
        <v>1.14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9">
        <f>E13*1.05</f>
        <v>1.05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inlineStr" s="12">
        <is>
          <t>Confectionner la Sauce Béchamel — Porter les 8 dl de lait et les 2 dl de crème à ébullition. Confectionner la Béchamel avec le mélange lait et crème. Laisser réduire la sauce.</t>
        </is>
      </c>
      <c r="E3" t="s" s="12">
        <v>44</v>
      </c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>
        <v>51</v>
      </c>
      <c r="F6"/>
    </row>
    <row r="7">
      <c r="A7" t="s">
        <v>52</v>
      </c>
      <c r="B7">
        <v>1</v>
      </c>
      <c r="C7" t="s">
        <v>41</v>
      </c>
      <c r="D7" t="s" s="12">
        <v>42</v>
      </c>
      <c r="E7" t="s" s="12"/>
      <c r="F7"/>
    </row>
    <row r="8">
      <c r="A8" t="s">
        <v>52</v>
      </c>
      <c r="B8">
        <v>2</v>
      </c>
      <c r="C8" t="s">
        <v>53</v>
      </c>
      <c r="D8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2"/>
      <c r="F8"/>
    </row>
    <row r="9">
      <c r="A9" t="s">
        <v>52</v>
      </c>
      <c r="B9">
        <v>3</v>
      </c>
      <c r="C9" t="s">
        <v>43</v>
      </c>
      <c r="D9" t="s" s="12">
        <v>54</v>
      </c>
      <c r="E9" t="s" s="12"/>
      <c r="F9"/>
    </row>
    <row r="10">
      <c r="A10" t="s">
        <v>52</v>
      </c>
      <c r="B10">
        <v>4</v>
      </c>
      <c r="C10" t="s">
        <v>55</v>
      </c>
      <c r="D10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2"/>
      <c r="F10"/>
    </row>
    <row r="11">
      <c r="A11" t="s">
        <v>52</v>
      </c>
      <c r="B11">
        <v>5</v>
      </c>
      <c r="C11" t="s">
        <v>47</v>
      </c>
      <c r="D11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11" t="s" s="12">
        <v>56</v>
      </c>
      <c r="F11"/>
    </row>
    <row r="12">
      <c r="A12" t="s">
        <v>52</v>
      </c>
      <c r="B12">
        <v>6</v>
      </c>
      <c r="C12" t="s">
        <v>57</v>
      </c>
      <c r="D12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2">
        <v>51</v>
      </c>
      <c r="F12"/>
    </row>
    <row r="13">
      <c r="A13" t="s">
        <v>58</v>
      </c>
      <c r="B13">
        <v>1</v>
      </c>
      <c r="C13" t="s">
        <v>41</v>
      </c>
      <c r="D13" t="s" s="12">
        <v>59</v>
      </c>
      <c r="E13" t="s" s="12"/>
      <c r="F13"/>
    </row>
    <row r="14">
      <c r="A14" t="s">
        <v>58</v>
      </c>
      <c r="B14">
        <v>2</v>
      </c>
      <c r="C14" t="s">
        <v>60</v>
      </c>
      <c r="D14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2"/>
      <c r="F14"/>
    </row>
    <row r="15">
      <c r="A15" t="s">
        <v>58</v>
      </c>
      <c r="B15">
        <v>3</v>
      </c>
      <c r="C15" t="s">
        <v>61</v>
      </c>
      <c r="D15" t="inlineStr" s="12">
        <is>
          <t>Cuire le roux blanc — Cuire très doucement à feu réduit sans arrêter de mélanger. Arrêter la cuisson lorsqu'il blanchit et devient mousseux — on dit alors qu'il « fleurit ».</t>
        </is>
      </c>
      <c r="E15" t="s" s="12">
        <v>62</v>
      </c>
      <c r="F15"/>
    </row>
    <row r="16">
      <c r="A16" t="s">
        <v>58</v>
      </c>
      <c r="B16">
        <v>4</v>
      </c>
      <c r="C16" t="s">
        <v>63</v>
      </c>
      <c r="D16" t="s" s="12">
        <v>64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40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</f>
        <v>1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'Besoins'!$B$2*0.12</f>
        <v>0.12</v>
      </c>
      <c r="E4" t="s">
        <v>21</v>
      </c>
    </row>
    <row r="5">
      <c r="A5">
        <v>3</v>
      </c>
      <c r="B5" t="s">
        <v>72</v>
      </c>
      <c r="C5" t="s">
        <v>73</v>
      </c>
      <c r="D5" s="6">
        <f>'Besoins'!$B$2*0.06</f>
        <v>0.06</v>
      </c>
      <c r="E5" t="s">
        <v>21</v>
      </c>
    </row>
    <row r="6">
      <c r="A6">
        <v>3</v>
      </c>
      <c r="B6" t="s">
        <v>74</v>
      </c>
      <c r="C6" t="s">
        <v>73</v>
      </c>
      <c r="D6" s="6">
        <f>'Besoins'!$B$2*0.06</f>
        <v>0.06</v>
      </c>
      <c r="E6" t="s">
        <v>21</v>
      </c>
    </row>
    <row r="7">
      <c r="A7">
        <v>2</v>
      </c>
      <c r="B7" t="s">
        <v>75</v>
      </c>
      <c r="C7" t="s">
        <v>73</v>
      </c>
      <c r="D7" s="6">
        <f>'Besoins'!$B$2*1</f>
        <v>1</v>
      </c>
      <c r="E7" t="s">
        <v>3</v>
      </c>
    </row>
    <row r="8">
      <c r="A8">
        <v>2</v>
      </c>
      <c r="B8" t="s">
        <v>76</v>
      </c>
      <c r="C8" t="s">
        <v>73</v>
      </c>
      <c r="D8" s="6">
        <f>'Besoins'!$B$2*0.02</f>
        <v>0.02</v>
      </c>
      <c r="E8" t="s">
        <v>21</v>
      </c>
    </row>
    <row r="9">
      <c r="A9">
        <v>2</v>
      </c>
      <c r="B9" t="s">
        <v>77</v>
      </c>
      <c r="C9" t="s">
        <v>73</v>
      </c>
      <c r="D9" s="6">
        <f>'Besoins'!$B$2*0.002</f>
        <v>0.002</v>
      </c>
      <c r="E9" t="s">
        <v>21</v>
      </c>
    </row>
    <row r="10">
      <c r="A10">
        <v>2</v>
      </c>
      <c r="B10" t="s">
        <v>78</v>
      </c>
      <c r="C10" t="s">
        <v>73</v>
      </c>
      <c r="D10" s="6">
        <f>'Besoins'!$B$2*0.001</f>
        <v>0.001</v>
      </c>
      <c r="E10" t="s">
        <v>21</v>
      </c>
    </row>
    <row r="11">
      <c r="A11">
        <v>1</v>
      </c>
      <c r="B11" t="s">
        <v>79</v>
      </c>
      <c r="C11" t="s">
        <v>73</v>
      </c>
      <c r="D11" s="6">
        <f>'Besoins'!$B$2*0.4</f>
        <v>0.4</v>
      </c>
      <c r="E11" t="s">
        <v>3</v>
      </c>
    </row>
    <row r="12">
      <c r="A12">
        <v>1</v>
      </c>
      <c r="B12" t="s">
        <v>80</v>
      </c>
      <c r="C12" t="s">
        <v>73</v>
      </c>
      <c r="D12" s="6">
        <f>'Besoins'!$B$2*0.01</f>
        <v>0.01</v>
      </c>
      <c r="E12" t="s">
        <v>3</v>
      </c>
    </row>
    <row r="13">
      <c r="A13">
        <v>1</v>
      </c>
      <c r="B13" t="s">
        <v>81</v>
      </c>
      <c r="C13" t="s">
        <v>73</v>
      </c>
      <c r="D13" s="6">
        <f>'Besoins'!$B$2*0.02</f>
        <v>0.02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85</v>
      </c>
      <c r="B6" t="str" s="12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86</v>
      </c>
      <c r="C7" s="6">
        <f>'Besoins'!$B$2*1</f>
        <v>1</v>
      </c>
      <c r="D7" t="s">
        <v>3</v>
      </c>
    </row>
    <row r="8">
      <c r="A8"/>
      <c r="B8" t="str" s="16">
        <f>"ℹ "&amp;Procedure!E3</f>
        <v>ℹ</v>
      </c>
      <c r="C8"/>
      <c r="D8"/>
    </row>
    <row r="9">
      <c r="A9" t="s" s="15">
        <v>87</v>
      </c>
      <c r="B9" t="str" s="12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6">
        <f>Besoins!E12</f>
        <v>0.4</v>
      </c>
      <c r="D10" t="str">
        <f>Besoins!F12</f>
        <v>lt</v>
      </c>
    </row>
    <row r="11">
      <c r="A11" t="s" s="15">
        <v>88</v>
      </c>
      <c r="B11" t="str" s="12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6">
        <f>Besoins!E8</f>
        <v>0.01</v>
      </c>
      <c r="D12" t="str">
        <f>Besoins!F8</f>
        <v>lt</v>
      </c>
    </row>
    <row r="13">
      <c r="A13" t="s" s="15">
        <v>89</v>
      </c>
      <c r="B13" t="str" s="12">
        <f>"[TAMPONNER] "&amp;Procedure!D6</f>
        <v>[TAMPONNER] Tamponner en surface et réserver à couvert au bain-marie.</v>
      </c>
      <c r="C13"/>
      <c r="D13"/>
    </row>
    <row r="14">
      <c r="A14"/>
      <c r="B14" t="s">
        <v>90</v>
      </c>
      <c r="C14" s="6">
        <f>'Besoins'!$B$2*0.02</f>
        <v>0.02</v>
      </c>
      <c r="D14" t="s">
        <v>21</v>
      </c>
    </row>
    <row r="15">
      <c r="A15"/>
      <c r="B15" t="str" s="16">
        <f>"ℹ "&amp;Procedure!E6</f>
        <v>ℹ</v>
      </c>
      <c r="C15"/>
      <c r="D15"/>
    </row>
    <row r="16">
      <c r="A16"/>
      <c r="B16"/>
      <c r="C16"/>
      <c r="D16"/>
    </row>
    <row r="17">
      <c r="A17" t="s" s="14">
        <v>91</v>
      </c>
      <c r="B17"/>
      <c r="C17"/>
      <c r="D17"/>
    </row>
    <row r="18">
      <c r="A18" t="s" s="15">
        <v>84</v>
      </c>
      <c r="B18" t="str" s="12">
        <f>"[METTRE EN PLACE] "&amp;Procedure!D7</f>
        <v>[METTRE EN PLACE] Mettre en place — Peser, mesurer et contrôler les denrées.</v>
      </c>
      <c r="C18"/>
      <c r="D18"/>
    </row>
    <row r="19">
      <c r="A19" t="s" s="15">
        <v>85</v>
      </c>
      <c r="B19" t="str" s="12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92</v>
      </c>
      <c r="C20" s="6">
        <f>'Besoins'!$B$2*0.12</f>
        <v>0.12</v>
      </c>
      <c r="D20" t="s">
        <v>21</v>
      </c>
    </row>
    <row r="21">
      <c r="A21" t="s" s="15">
        <v>87</v>
      </c>
      <c r="B21" t="str" s="12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6">
        <f>Besoins!E13</f>
        <v>1</v>
      </c>
      <c r="D22" t="str">
        <f>Besoins!F13</f>
        <v>lt</v>
      </c>
    </row>
    <row r="23">
      <c r="A23" t="s" s="15">
        <v>88</v>
      </c>
      <c r="B23" t="str" s="12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6">
        <f>Besoins!E13</f>
        <v>1</v>
      </c>
      <c r="D24" t="str">
        <f>Besoins!F13</f>
        <v>lt</v>
      </c>
    </row>
    <row r="25">
      <c r="A25"/>
      <c r="B25" t="s">
        <v>92</v>
      </c>
      <c r="C25" s="6">
        <f>'Besoins'!$B$2*0.12</f>
        <v>0.12</v>
      </c>
      <c r="D25" t="s">
        <v>21</v>
      </c>
    </row>
    <row r="26">
      <c r="A26"/>
      <c r="B26" t="str">
        <f>Besoins!B9</f>
        <v>Noix de muscade entière</v>
      </c>
      <c r="C26" s="6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6">
        <f>Besoins!E10</f>
        <v>0.001</v>
      </c>
      <c r="D27" t="str">
        <f>Besoins!F10</f>
        <v>kg</v>
      </c>
    </row>
    <row r="28">
      <c r="A28" t="s" s="15">
        <v>89</v>
      </c>
      <c r="B28" t="str" s="12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6">
        <f>"ℹ "&amp;Procedure!E11</f>
        <v>ℹ</v>
      </c>
      <c r="C29"/>
      <c r="D29"/>
    </row>
    <row r="30">
      <c r="A30" t="s" s="15">
        <v>93</v>
      </c>
      <c r="B30" t="str" s="12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90</v>
      </c>
      <c r="C31" s="6">
        <f>'Besoins'!$B$2*0.02</f>
        <v>0.02</v>
      </c>
      <c r="D31" t="s">
        <v>21</v>
      </c>
    </row>
    <row r="32">
      <c r="A32"/>
      <c r="B32" t="str" s="16">
        <f>"ℹ "&amp;Procedure!E12</f>
        <v>ℹ</v>
      </c>
      <c r="C32"/>
      <c r="D32"/>
    </row>
    <row r="33">
      <c r="A33"/>
      <c r="B33"/>
      <c r="C33"/>
      <c r="D33"/>
    </row>
    <row r="34">
      <c r="A34" t="s" s="14">
        <v>94</v>
      </c>
      <c r="B34"/>
      <c r="C34"/>
      <c r="D34"/>
    </row>
    <row r="35">
      <c r="A35" t="s" s="15">
        <v>84</v>
      </c>
      <c r="B35" t="str" s="12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5">
        <v>85</v>
      </c>
      <c r="B36" t="str" s="12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90</v>
      </c>
      <c r="C37" s="6">
        <f>'Besoins'!$B$2*0.06</f>
        <v>0.06</v>
      </c>
      <c r="D37" t="s">
        <v>21</v>
      </c>
    </row>
    <row r="38">
      <c r="A38"/>
      <c r="B38" t="str">
        <f>Besoins!B7</f>
        <v>farine de blé tamisée type 55</v>
      </c>
      <c r="C38" s="6">
        <f>Besoins!E7</f>
        <v>0.06</v>
      </c>
      <c r="D38" t="str">
        <f>Besoins!F7</f>
        <v>kg</v>
      </c>
    </row>
    <row r="39">
      <c r="A39" t="s" s="15">
        <v>87</v>
      </c>
      <c r="B39" t="str" s="12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6">
        <f>"ℹ "&amp;Procedure!E15</f>
        <v>ℹ</v>
      </c>
      <c r="C40"/>
      <c r="D40"/>
    </row>
    <row r="41">
      <c r="A41" t="s" s="15">
        <v>88</v>
      </c>
      <c r="B41" t="str" s="12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7">
        <v>95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