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<sst xmlns="http://schemas.openxmlformats.org/spreadsheetml/2006/main" count="108" uniqueCount="108">
  <si>
    <t>Besoins matière</t>
  </si>
  <si>
    <t>Multiplicateur souhaité</t>
  </si>
  <si>
    <t>Quantité de référence</t>
  </si>
  <si>
    <t>lt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</si>
  <si>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</si>
  <si>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</si>
  <si>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</si>
  <si>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</si>
  <si>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</si>
  <si>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</si>
  <si>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</si>
  <si>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</si>
  <si>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EPI-MUSCADE</t>
  </si>
  <si>
    <t>Noix de muscade entière</t>
  </si>
  <si>
    <t>Épices en poudre et graines</t>
  </si>
  <si>
    <t>kg</t>
  </si>
  <si>
    <t>EPI-PIMENT-CAYE</t>
  </si>
  <si>
    <t>Piment de Cayenne</t>
  </si>
  <si>
    <t>FAR-T55</t>
  </si>
  <si>
    <t>Farine de blé T55</t>
  </si>
  <si>
    <t>Farines de blé</t>
  </si>
  <si>
    <t>BEU-CUISINE</t>
  </si>
  <si>
    <t>Beurre de cuisine bloc 10 kg</t>
  </si>
  <si>
    <t>Beurres et margarines</t>
  </si>
  <si>
    <t>FROM-GRUYERE</t>
  </si>
  <si>
    <t>Gruyère râpé vrac</t>
  </si>
  <si>
    <t>Fromages de base cuisine</t>
  </si>
  <si>
    <t>LAIT-ENT-UHT</t>
  </si>
  <si>
    <t>Lait entier UHT 3,5% MG brique 1L</t>
  </si>
  <si>
    <t>Laits et laits en poudre</t>
  </si>
  <si>
    <t>00000047</t>
  </si>
  <si>
    <t>OEUF A3 (PRIX)</t>
  </si>
  <si>
    <t>Oeufs entiers</t>
  </si>
  <si>
    <t>pc</t>
  </si>
  <si>
    <t>Total</t>
  </si>
  <si>
    <t>Recette</t>
  </si>
  <si>
    <t>#</t>
  </si>
  <si>
    <t>Verbe</t>
  </si>
  <si>
    <t>Étape</t>
  </si>
  <si>
    <t>Précision technique</t>
  </si>
  <si>
    <t>Durée</t>
  </si>
  <si>
    <t>SAUCE MORNAY</t>
  </si>
  <si>
    <t>METTRE EN PLACE</t>
  </si>
  <si>
    <t>Mettre en place le poste de travail — Peser, mesurer et contrôler les denrées.</t>
  </si>
  <si>
    <t>Râper, puis hacher finement le gruyère, ou le passer au tamis ou au mixeur.</t>
  </si>
  <si>
    <t>CLARIFIER</t>
  </si>
  <si>
    <t>Clarifier les œufs.</t>
  </si>
  <si>
    <t>CONFECTIONNER</t>
  </si>
  <si>
    <t>Confectionner la sauce Béchamel.</t>
  </si>
  <si>
    <t>INCORPORER</t>
  </si>
  <si>
    <t>Ajouter les jaunes à la sauce Béchamel placée hors du feu — Porter de nouveau à ébullition.</t>
  </si>
  <si>
    <t>PASSER</t>
  </si>
  <si>
    <t>Passer la sauce au chinois étamine.</t>
  </si>
  <si>
    <t>Ajouter délicatement le gruyère haché sans fouetter — Effectuer de préférence le mélange à l'aide d'une fourchette.</t>
  </si>
  <si>
    <t>TAMPONNER</t>
  </si>
  <si>
    <t>Tamponner la sauce — La réserver à couvert au bain-marie.</t>
  </si>
  <si>
    <t>+ 63°C minimum</t>
  </si>
  <si>
    <t>SAUCE BÉCHAMEL</t>
  </si>
  <si>
    <t>RÉALISER</t>
  </si>
  <si>
    <t>PORTER</t>
  </si>
  <si>
    <t>Porter le lait à ébullition.</t>
  </si>
  <si>
    <t>VERSER</t>
  </si>
  <si>
    <t>ASSAISONNER</t>
  </si>
  <si>
    <t>Vérifier l'onctuosité et l'assaisonnement de la sauce.</t>
  </si>
  <si>
    <t>5 à 6 min</t>
  </si>
  <si>
    <t>Passer la sauce Béchamel au chinois étamine dans un bain-marie — Fouler à l'aide d'un petit pochon.</t>
  </si>
  <si>
    <t>Réserver la sauce à couvert dans un bain-marie à une température supérieure à + 63 °C.</t>
  </si>
  <si>
    <t>ROUX BLANC</t>
  </si>
  <si>
    <t>Mettre en place le poste de travail — Peser, mesurer, contrôler les denrées. Tamiser la farine. Découper le beurre en parcelles.</t>
  </si>
  <si>
    <t>ÉTUVER</t>
  </si>
  <si>
    <t>RÉDUIRE</t>
  </si>
  <si>
    <t>3 à 4 min</t>
  </si>
  <si>
    <t>REFROIDIR</t>
  </si>
  <si>
    <t>Niveau</t>
  </si>
  <si>
    <t>Composant</t>
  </si>
  <si>
    <t>Type</t>
  </si>
  <si>
    <t>Quantité (× multiplicateur, voir feuille Besoins)</t>
  </si>
  <si>
    <t>recette</t>
  </si>
  <si>
    <t xml:space="preserve">    ↳ SAUCE BÉCHAMEL</t>
  </si>
  <si>
    <t xml:space="preserve">        ↳ Lait entier UHT 3,5% MG brique 1L</t>
  </si>
  <si>
    <t>matiere</t>
  </si>
  <si>
    <t xml:space="preserve">        ↳ ROUX BLANC</t>
  </si>
  <si>
    <t xml:space="preserve">            ↳ Beurre de cuisine bloc 10 kg</t>
  </si>
  <si>
    <t xml:space="preserve">            ↳ Farine de blé T55</t>
  </si>
  <si>
    <t xml:space="preserve">        ↳ Beurre de cuisine bloc 10 kg</t>
  </si>
  <si>
    <t xml:space="preserve">        ↳ Piment de Cayenne</t>
  </si>
  <si>
    <t xml:space="preserve">        ↳ Noix de muscade entière</t>
  </si>
  <si>
    <t xml:space="preserve">    ↳ JAUNE D'OEUF (P) (conv.)</t>
  </si>
  <si>
    <t>conversion</t>
  </si>
  <si>
    <t xml:space="preserve">    ↳ Gruyère râpé vrac</t>
  </si>
  <si>
    <t xml:space="preserve">    ↳ Beurre de cuisine bloc 10 kg</t>
  </si>
  <si>
    <t>Fiche technique — SAUCE MORNAY</t>
  </si>
  <si>
    <t>SAUCE MORNAY  GRO_CDR_B288</t>
  </si>
  <si>
    <t>1.</t>
  </si>
  <si>
    <t>2.</t>
  </si>
  <si>
    <t>3.</t>
  </si>
  <si>
    <t xml:space="preserve">    JAUNE D'OEUF (P) (conv.)</t>
  </si>
  <si>
    <t>4.</t>
  </si>
  <si>
    <t xml:space="preserve">    SAUCE BÉCHAMEL</t>
  </si>
  <si>
    <t>5.</t>
  </si>
  <si>
    <t>6.</t>
  </si>
  <si>
    <t>7.</t>
  </si>
  <si>
    <t>8.</t>
  </si>
  <si>
    <t xml:space="preserve">    Beurre de cuisine bloc 10 kg</t>
  </si>
  <si>
    <t>↳ SAUCE BÉCHAMEL  GRO_CDR_B286</t>
  </si>
  <si>
    <t xml:space="preserve">    ROUX BLANC</t>
  </si>
  <si>
    <t>↳ ROUX BLANC  GRO_CDR_B280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</si>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</sst>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9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202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 applyAlignment="1">
      <alignment wrapText="1"/>
    </xf>
    <xf numFmtId="0" fontId="8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4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1</v>
      </c>
      <c r="C3" t="s" s="5">
        <v>3</v>
      </c>
      <c r="D3"/>
      <c r="E3"/>
      <c r="F3"/>
    </row>
    <row r="4">
      <c r="A4" t="s">
        <v>4</v>
      </c>
      <c r="B4" s="6">
        <f>$B$2*B3</f>
        <v>1</v>
      </c>
      <c r="C4" t="str">
        <f>C3</f>
        <v>lt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>
        <v>12</v>
      </c>
      <c r="B7" t="s">
        <v>13</v>
      </c>
      <c r="C7" t="s">
        <v>14</v>
      </c>
      <c r="D7" s="4">
        <v>0.001</v>
      </c>
      <c r="E7" s="6">
        <f>D7*$B$2</f>
        <v>0.001</v>
      </c>
      <c r="F7" t="s">
        <v>15</v>
      </c>
      <c r="G7" s="8">
        <f>E7*18</f>
        <v>0.018</v>
      </c>
    </row>
    <row r="8">
      <c r="A8" t="s">
        <v>16</v>
      </c>
      <c r="B8" t="s">
        <v>17</v>
      </c>
      <c r="C8" t="s">
        <v>14</v>
      </c>
      <c r="D8" s="4">
        <v>0.001</v>
      </c>
      <c r="E8" s="6">
        <f>D8*$B$2</f>
        <v>0.001</v>
      </c>
      <c r="F8" t="s">
        <v>15</v>
      </c>
      <c r="G8" s="8">
        <f>E8*9.8</f>
        <v>0.0098</v>
      </c>
    </row>
    <row r="9">
      <c r="A9" t="s">
        <v>18</v>
      </c>
      <c r="B9" t="s">
        <v>19</v>
      </c>
      <c r="C9" t="s">
        <v>20</v>
      </c>
      <c r="D9" s="4">
        <v>0.06</v>
      </c>
      <c r="E9" s="6">
        <f>D9*$B$2</f>
        <v>0.06</v>
      </c>
      <c r="F9" t="s">
        <v>15</v>
      </c>
      <c r="G9" s="8">
        <f>E9*0.56</f>
        <v>0.0336</v>
      </c>
    </row>
    <row r="10">
      <c r="A10" t="s">
        <v>21</v>
      </c>
      <c r="B10" t="s">
        <v>22</v>
      </c>
      <c r="C10" t="s">
        <v>23</v>
      </c>
      <c r="D10" s="4">
        <v>0.1</v>
      </c>
      <c r="E10" s="6">
        <f>D10*$B$2</f>
        <v>0.1</v>
      </c>
      <c r="F10" t="s">
        <v>15</v>
      </c>
      <c r="G10" s="8">
        <f>E10*4.9</f>
        <v>0.49</v>
      </c>
    </row>
    <row r="11">
      <c r="A11" t="s">
        <v>24</v>
      </c>
      <c r="B11" t="s">
        <v>25</v>
      </c>
      <c r="C11" t="s">
        <v>26</v>
      </c>
      <c r="D11" s="4">
        <v>0.08</v>
      </c>
      <c r="E11" s="6">
        <f>D11*$B$2</f>
        <v>0.08</v>
      </c>
      <c r="F11" t="s">
        <v>15</v>
      </c>
      <c r="G11" s="8">
        <f>E11*8.5</f>
        <v>0.68</v>
      </c>
    </row>
    <row r="12">
      <c r="A12" t="s">
        <v>27</v>
      </c>
      <c r="B12" t="s">
        <v>28</v>
      </c>
      <c r="C12" t="s">
        <v>29</v>
      </c>
      <c r="D12" s="4">
        <v>1</v>
      </c>
      <c r="E12" s="6">
        <f>D12*$B$2</f>
        <v>1</v>
      </c>
      <c r="F12" t="s">
        <v>3</v>
      </c>
      <c r="G12" s="8">
        <f>E12*1.05</f>
        <v>1.05</v>
      </c>
    </row>
    <row r="13">
      <c r="A13" t="s" s="9">
        <v>30</v>
      </c>
      <c r="B13" t="s">
        <v>31</v>
      </c>
      <c r="C13" t="s">
        <v>32</v>
      </c>
      <c r="D13" s="4">
        <v>2</v>
      </c>
      <c r="E13" s="6">
        <f>D13*$B$2</f>
        <v>2</v>
      </c>
      <c r="F13" t="s">
        <v>33</v>
      </c>
      <c r="G13" s="8">
        <f>E13*0.27</f>
        <v>0.54</v>
      </c>
    </row>
    <row r="14">
      <c r="A14"/>
      <c r="B14"/>
      <c r="C14"/>
      <c r="D14"/>
      <c r="E14"/>
      <c r="F14" t="s" s="10">
        <v>34</v>
      </c>
      <c r="G14" s="11">
        <f>SUM(G7:G13)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1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35</v>
      </c>
      <c r="B1" t="s" s="7">
        <v>36</v>
      </c>
      <c r="C1" t="s" s="7">
        <v>37</v>
      </c>
      <c r="D1" t="s" s="7">
        <v>38</v>
      </c>
      <c r="E1" t="s" s="7">
        <v>39</v>
      </c>
      <c r="F1" t="s" s="7">
        <v>40</v>
      </c>
    </row>
    <row r="2">
      <c r="A2" t="s">
        <v>41</v>
      </c>
      <c r="B2">
        <v>1</v>
      </c>
      <c r="C2" t="s">
        <v>42</v>
      </c>
      <c r="D2" t="s" s="12">
        <v>43</v>
      </c>
      <c r="E2" t="s" s="12"/>
      <c r="F2"/>
    </row>
    <row r="3">
      <c r="A3" t="s">
        <v>41</v>
      </c>
      <c r="B3">
        <v>2</v>
      </c>
      <c r="C3"/>
      <c r="D3" t="s" s="12">
        <v>44</v>
      </c>
      <c r="E3" t="s" s="12"/>
      <c r="F3"/>
    </row>
    <row r="4">
      <c r="A4" t="s">
        <v>41</v>
      </c>
      <c r="B4">
        <v>3</v>
      </c>
      <c r="C4" t="s">
        <v>45</v>
      </c>
      <c r="D4" t="s" s="12">
        <v>46</v>
      </c>
      <c r="E4" t="s" s="12"/>
      <c r="F4"/>
    </row>
    <row r="5">
      <c r="A5" t="s">
        <v>41</v>
      </c>
      <c r="B5">
        <v>4</v>
      </c>
      <c r="C5" t="s">
        <v>47</v>
      </c>
      <c r="D5" t="s" s="12">
        <v>48</v>
      </c>
      <c r="E5" t="s" s="12"/>
      <c r="F5"/>
    </row>
    <row r="6">
      <c r="A6" t="s">
        <v>41</v>
      </c>
      <c r="B6">
        <v>5</v>
      </c>
      <c r="C6" t="s">
        <v>49</v>
      </c>
      <c r="D6" t="s" s="12">
        <v>50</v>
      </c>
      <c r="E6" t="s" s="12"/>
      <c r="F6"/>
    </row>
    <row r="7">
      <c r="A7" t="s">
        <v>41</v>
      </c>
      <c r="B7">
        <v>6</v>
      </c>
      <c r="C7" t="s">
        <v>51</v>
      </c>
      <c r="D7" t="s" s="12">
        <v>52</v>
      </c>
      <c r="E7" t="s" s="12"/>
      <c r="F7"/>
    </row>
    <row r="8">
      <c r="A8" t="s">
        <v>41</v>
      </c>
      <c r="B8">
        <v>7</v>
      </c>
      <c r="C8" t="s">
        <v>49</v>
      </c>
      <c r="D8" t="s" s="12">
        <v>53</v>
      </c>
      <c r="E8" t="s" s="12"/>
      <c r="F8"/>
    </row>
    <row r="9">
      <c r="A9" t="s">
        <v>41</v>
      </c>
      <c r="B9">
        <v>8</v>
      </c>
      <c r="C9" t="s">
        <v>54</v>
      </c>
      <c r="D9" t="s" s="12">
        <v>55</v>
      </c>
      <c r="E9" t="s" s="12">
        <v>56</v>
      </c>
      <c r="F9"/>
    </row>
    <row r="10">
      <c r="A10" t="s">
        <v>57</v>
      </c>
      <c r="B10">
        <v>1</v>
      </c>
      <c r="C10" t="s">
        <v>42</v>
      </c>
      <c r="D10" t="s" s="12">
        <v>43</v>
      </c>
      <c r="E10" t="s" s="12"/>
      <c r="F10"/>
    </row>
    <row r="11">
      <c r="A11" t="s">
        <v>57</v>
      </c>
      <c r="B11">
        <v>2</v>
      </c>
      <c r="C11" t="s">
        <v>58</v>
      </c>
      <c r="D11" t="inlineStr" s="12">
        <is>
          <t>Réaliser le roux blanc (voir page 280) — Le réaliser dans une sauteuse suffisamment grande pour pouvoir incorporer le lait plus facilement. Arrêter la cuisson lorsque le roux blanchit et devient mousseux. Le laisser refroidir.</t>
        </is>
      </c>
      <c r="E11" t="s" s="12"/>
      <c r="F11"/>
    </row>
    <row r="12">
      <c r="A12" t="s">
        <v>57</v>
      </c>
      <c r="B12">
        <v>3</v>
      </c>
      <c r="C12" t="s">
        <v>59</v>
      </c>
      <c r="D12" t="s" s="12">
        <v>60</v>
      </c>
      <c r="E12" t="s" s="12"/>
      <c r="F12"/>
    </row>
    <row r="13">
      <c r="A13" t="s">
        <v>57</v>
      </c>
      <c r="B13">
        <v>4</v>
      </c>
      <c r="C13" t="s">
        <v>61</v>
      </c>
      <c r="D13" t="inlineStr" s="12">
        <is>
          <t>Confectionner la sauce Béchamel — Verser la moitié du lait bouillant en une seule fois sur le roux froid. Mélanger hors du feu à l'aide d'un fouet à sauce. Verser progressivement le reste du lait bouillant sans arrêter de remuer : la consistance doit être lisse, homogène et sans grumeaux. Assaisonner avec le sel fin, le piment de Cayenne et quelques râpures de noix de muscade. Porter la sauce à ébullition et la laisser bouillir très lentement sans arrêter de remuer durant 5 à 6 minutes.</t>
        </is>
      </c>
      <c r="E13" t="s" s="12"/>
      <c r="F13"/>
    </row>
    <row r="14">
      <c r="A14" t="s">
        <v>57</v>
      </c>
      <c r="B14">
        <v>5</v>
      </c>
      <c r="C14" t="s">
        <v>62</v>
      </c>
      <c r="D14" t="s" s="12">
        <v>63</v>
      </c>
      <c r="E14" t="s" s="12">
        <v>64</v>
      </c>
      <c r="F14"/>
    </row>
    <row r="15">
      <c r="A15" t="s">
        <v>57</v>
      </c>
      <c r="B15">
        <v>6</v>
      </c>
      <c r="C15" t="s">
        <v>51</v>
      </c>
      <c r="D15" t="s" s="12">
        <v>65</v>
      </c>
      <c r="E15" t="s" s="12">
        <v>56</v>
      </c>
      <c r="F15"/>
    </row>
    <row r="16">
      <c r="A16" t="s">
        <v>57</v>
      </c>
      <c r="B16">
        <v>7</v>
      </c>
      <c r="C16"/>
      <c r="D16" t="inlineStr" s="12">
        <is>
          <t>Si nécessaire, corner les bords et beurrer la sauce en surface — Tamponner la surface de la sauce avec quelques parcelles de beurre, pour éviter la formation d'une peau au contact de l'air.</t>
        </is>
      </c>
      <c r="E16" t="s" s="12"/>
      <c r="F16"/>
    </row>
    <row r="17">
      <c r="A17" t="s">
        <v>57</v>
      </c>
      <c r="B17">
        <v>8</v>
      </c>
      <c r="C17"/>
      <c r="D17" t="s" s="12">
        <v>66</v>
      </c>
      <c r="E17" t="s" s="12"/>
      <c r="F17"/>
    </row>
    <row r="18">
      <c r="A18" t="s">
        <v>67</v>
      </c>
      <c r="B18">
        <v>1</v>
      </c>
      <c r="C18" t="s">
        <v>42</v>
      </c>
      <c r="D18" t="s" s="12">
        <v>68</v>
      </c>
      <c r="E18" t="s" s="12"/>
      <c r="F18"/>
    </row>
    <row r="19">
      <c r="A19" t="s">
        <v>67</v>
      </c>
      <c r="B19">
        <v>2</v>
      </c>
      <c r="C19" t="s">
        <v>69</v>
      </c>
      <c r="D19" t="inlineStr" s="12">
        <is>
          <t>Réaliser le roux — Faire fondre le beurre en parcelles dans une grande sauteuse (elle doit pouvoir contenir ensuite le liquide de mouillement : lait, fond, fumet…). Ajouter la farine dès que le beurre est fondu. Mélanger à l'aide d'une spatule en exoglass : le mélange doit être lisse et homogène.</t>
        </is>
      </c>
      <c r="E19" t="s" s="12"/>
      <c r="F19"/>
    </row>
    <row r="20">
      <c r="A20" t="s">
        <v>67</v>
      </c>
      <c r="B20">
        <v>3</v>
      </c>
      <c r="C20" t="s">
        <v>70</v>
      </c>
      <c r="D20" t="inlineStr" s="12">
        <is>
          <t>Cuire le roux blanc — Cuire très doucement à feu réduit, sans arrêter de mélanger à la spatule en exoglass, jusqu'à ce qu'il blanchisse et devienne mousseux : on dit alors qu'il « fleurit » (3 à 4 min).</t>
        </is>
      </c>
      <c r="E20" t="s" s="12">
        <v>71</v>
      </c>
      <c r="F20"/>
    </row>
    <row r="21">
      <c r="A21" t="s">
        <v>67</v>
      </c>
      <c r="B21">
        <v>4</v>
      </c>
      <c r="C21" t="s">
        <v>72</v>
      </c>
      <c r="D21" t="inlineStr" s="12">
        <is>
          <t>Arrêter la cuisson — Retirer immédiatement la sauteuse du feu et refroidir rapidement le roux. Si nécessaire, plonger le fond de la sauteuse dans une plaque ou une calotte contenant de l'eau froide.</t>
        </is>
      </c>
      <c r="E21" t="s" s="12"/>
      <c r="F21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3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73</v>
      </c>
      <c r="B1" t="s" s="7">
        <v>74</v>
      </c>
      <c r="C1" t="s" s="7">
        <v>75</v>
      </c>
      <c r="D1" t="s" s="7">
        <v>76</v>
      </c>
      <c r="E1" t="s" s="7">
        <v>10</v>
      </c>
    </row>
    <row r="2">
      <c r="A2">
        <v>0</v>
      </c>
      <c r="B2" t="s">
        <v>41</v>
      </c>
      <c r="C2" t="s">
        <v>77</v>
      </c>
      <c r="D2" s="6">
        <f>'Besoins'!$B$2*1</f>
        <v>1</v>
      </c>
      <c r="E2" t="s">
        <v>3</v>
      </c>
    </row>
    <row r="3">
      <c r="A3">
        <v>1</v>
      </c>
      <c r="B3" t="s">
        <v>78</v>
      </c>
      <c r="C3" t="s">
        <v>77</v>
      </c>
      <c r="D3" s="6">
        <f>'Besoins'!$B$2*1</f>
        <v>1</v>
      </c>
      <c r="E3" t="s">
        <v>3</v>
      </c>
    </row>
    <row r="4">
      <c r="A4">
        <v>2</v>
      </c>
      <c r="B4" t="s">
        <v>79</v>
      </c>
      <c r="C4" t="s">
        <v>80</v>
      </c>
      <c r="D4" s="6">
        <f>'Besoins'!$B$2*1</f>
        <v>1</v>
      </c>
      <c r="E4" t="s">
        <v>3</v>
      </c>
    </row>
    <row r="5">
      <c r="A5">
        <v>2</v>
      </c>
      <c r="B5" t="s">
        <v>81</v>
      </c>
      <c r="C5" t="s">
        <v>77</v>
      </c>
      <c r="D5" s="6">
        <f>'Besoins'!$B$2*0.12</f>
        <v>0.12</v>
      </c>
      <c r="E5" t="s">
        <v>15</v>
      </c>
    </row>
    <row r="6">
      <c r="A6">
        <v>3</v>
      </c>
      <c r="B6" t="s">
        <v>82</v>
      </c>
      <c r="C6" t="s">
        <v>80</v>
      </c>
      <c r="D6" s="6">
        <f>'Besoins'!$B$2*0.06</f>
        <v>0.06</v>
      </c>
      <c r="E6" t="s">
        <v>15</v>
      </c>
    </row>
    <row r="7">
      <c r="A7">
        <v>3</v>
      </c>
      <c r="B7" t="s">
        <v>83</v>
      </c>
      <c r="C7" t="s">
        <v>80</v>
      </c>
      <c r="D7" s="6">
        <f>'Besoins'!$B$2*0.06</f>
        <v>0.06</v>
      </c>
      <c r="E7" t="s">
        <v>15</v>
      </c>
    </row>
    <row r="8">
      <c r="A8">
        <v>2</v>
      </c>
      <c r="B8" t="s">
        <v>84</v>
      </c>
      <c r="C8" t="s">
        <v>80</v>
      </c>
      <c r="D8" s="6">
        <f>'Besoins'!$B$2*0.02</f>
        <v>0.02</v>
      </c>
      <c r="E8" t="s">
        <v>15</v>
      </c>
    </row>
    <row r="9">
      <c r="A9">
        <v>2</v>
      </c>
      <c r="B9" t="s">
        <v>85</v>
      </c>
      <c r="C9" t="s">
        <v>80</v>
      </c>
      <c r="D9" s="6">
        <f>'Besoins'!$B$2*0.001</f>
        <v>0.001</v>
      </c>
      <c r="E9" t="s">
        <v>15</v>
      </c>
    </row>
    <row r="10">
      <c r="A10">
        <v>2</v>
      </c>
      <c r="B10" t="s">
        <v>86</v>
      </c>
      <c r="C10" t="s">
        <v>80</v>
      </c>
      <c r="D10" s="6">
        <f>'Besoins'!$B$2*0.001</f>
        <v>0.001</v>
      </c>
      <c r="E10" t="s">
        <v>15</v>
      </c>
    </row>
    <row r="11">
      <c r="A11">
        <v>1</v>
      </c>
      <c r="B11" t="s">
        <v>87</v>
      </c>
      <c r="C11" t="s">
        <v>88</v>
      </c>
      <c r="D11" s="6">
        <f>'Besoins'!$B$2*4</f>
        <v>4</v>
      </c>
      <c r="E11" t="s">
        <v>33</v>
      </c>
    </row>
    <row r="12">
      <c r="A12">
        <v>1</v>
      </c>
      <c r="B12" t="s">
        <v>89</v>
      </c>
      <c r="C12" t="s">
        <v>80</v>
      </c>
      <c r="D12" s="6">
        <f>'Besoins'!$B$2*0.08</f>
        <v>0.08</v>
      </c>
      <c r="E12" t="s">
        <v>15</v>
      </c>
    </row>
    <row r="13">
      <c r="A13">
        <v>1</v>
      </c>
      <c r="B13" t="s">
        <v>90</v>
      </c>
      <c r="C13" t="s">
        <v>80</v>
      </c>
      <c r="D13" s="6">
        <f>'Besoins'!$B$2*0.02</f>
        <v>0.02</v>
      </c>
      <c r="E13" t="s">
        <v>15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45"/>
  <cols>
    <col min="1" max="1" width="22" customWidth="1"/>
    <col min="2" max="2" width="52" customWidth="1"/>
    <col min="3" max="3" width="14" customWidth="1"/>
    <col min="4" max="4" width="10" customWidth="1"/>
  </cols>
  <sheetData>
    <row r="1" customHeight="1" ht="24">
      <c r="A1" t="s" s="2">
        <v>91</v>
      </c>
      <c r="B1"/>
      <c r="C1"/>
      <c r="D1"/>
    </row>
    <row r="2">
      <c r="A2" t="str" s="13">
        <f>"GRO_CDR_B288 · CUI.SAU.BLANCHES · référence : "&amp;Besoins!B3&amp;" "&amp;Besoins!C3&amp;" · multiplicateur réglable sur la feuille ""Besoins"""</f>
        <v>GRO_CDR_B288 · CUI.SAU.BLANCHES · référence : 1 lt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92</v>
      </c>
      <c r="B4"/>
      <c r="C4"/>
      <c r="D4"/>
    </row>
    <row r="5">
      <c r="A5" t="s" s="15">
        <v>93</v>
      </c>
      <c r="B5" t="str" s="12">
        <f>"[METTRE EN PLACE] "&amp;Procedure!D2</f>
        <v>[METTRE EN PLACE] Mettre en place le poste de travail — Peser, mesurer et contrôler les denrées.</v>
      </c>
      <c r="C5"/>
      <c r="D5"/>
    </row>
    <row r="6">
      <c r="A6" t="s" s="15">
        <v>94</v>
      </c>
      <c r="B6" t="str" s="12">
        <f>Procedure!D3</f>
        <v>Râper, puis hacher finement le gruyère, ou le passer au tamis ou au mixeur.</v>
      </c>
      <c r="C6"/>
      <c r="D6"/>
    </row>
    <row r="7">
      <c r="A7"/>
      <c r="B7" t="str">
        <f>Besoins!B11</f>
        <v>Gruyère râpé vrac</v>
      </c>
      <c r="C7" s="6">
        <f>Besoins!E11</f>
        <v>0.08</v>
      </c>
      <c r="D7" t="str">
        <f>Besoins!F11</f>
        <v>kg</v>
      </c>
    </row>
    <row r="8">
      <c r="A8" t="s" s="15">
        <v>95</v>
      </c>
      <c r="B8" t="str" s="12">
        <f>"[CLARIFIER] "&amp;Procedure!D4</f>
        <v>[CLARIFIER] Clarifier les œufs.</v>
      </c>
      <c r="C8"/>
      <c r="D8"/>
    </row>
    <row r="9">
      <c r="A9"/>
      <c r="B9" t="s">
        <v>96</v>
      </c>
      <c r="C9" s="6">
        <f>'Besoins'!$B$2*4</f>
        <v>4</v>
      </c>
      <c r="D9" t="s">
        <v>33</v>
      </c>
    </row>
    <row r="10">
      <c r="A10" t="s" s="15">
        <v>97</v>
      </c>
      <c r="B10" t="str" s="12">
        <f>"[CONFECTIONNER] "&amp;Procedure!D5</f>
        <v>[CONFECTIONNER] Confectionner la sauce Béchamel.</v>
      </c>
      <c r="C10"/>
      <c r="D10"/>
    </row>
    <row r="11">
      <c r="A11"/>
      <c r="B11" t="s">
        <v>98</v>
      </c>
      <c r="C11" s="6">
        <f>'Besoins'!$B$2*1</f>
        <v>1</v>
      </c>
      <c r="D11" t="s">
        <v>3</v>
      </c>
    </row>
    <row r="12">
      <c r="A12" t="s" s="15">
        <v>99</v>
      </c>
      <c r="B12" t="str" s="12">
        <f>"[INCORPORER] "&amp;Procedure!D6</f>
        <v>[INCORPORER] Ajouter les jaunes à la sauce Béchamel placée hors du feu — Porter de nouveau à ébullition.</v>
      </c>
      <c r="C12"/>
      <c r="D12"/>
    </row>
    <row r="13">
      <c r="A13" t="s" s="15">
        <v>100</v>
      </c>
      <c r="B13" t="str" s="12">
        <f>"[PASSER] "&amp;Procedure!D7</f>
        <v>[PASSER] Passer la sauce au chinois étamine.</v>
      </c>
      <c r="C13"/>
      <c r="D13"/>
    </row>
    <row r="14">
      <c r="A14" t="s" s="15">
        <v>101</v>
      </c>
      <c r="B14" t="str" s="12">
        <f>"[INCORPORER] "&amp;Procedure!D8</f>
        <v>[INCORPORER] Ajouter délicatement le gruyère haché sans fouetter — Effectuer de préférence le mélange à l'aide d'une fourchette.</v>
      </c>
      <c r="C14"/>
      <c r="D14"/>
    </row>
    <row r="15">
      <c r="A15" t="s" s="15">
        <v>102</v>
      </c>
      <c r="B15" t="str" s="12">
        <f>"[TAMPONNER] "&amp;Procedure!D9</f>
        <v>[TAMPONNER] Tamponner la sauce — La réserver à couvert au bain-marie.</v>
      </c>
      <c r="C15"/>
      <c r="D15"/>
    </row>
    <row r="16">
      <c r="A16"/>
      <c r="B16" t="s">
        <v>103</v>
      </c>
      <c r="C16" s="6">
        <f>'Besoins'!$B$2*0.02</f>
        <v>0.02</v>
      </c>
      <c r="D16" t="s">
        <v>15</v>
      </c>
    </row>
    <row r="17">
      <c r="A17"/>
      <c r="B17" t="str" s="16">
        <f>"ℹ "&amp;Procedure!E9</f>
        <v>ℹ</v>
      </c>
      <c r="C17"/>
      <c r="D17"/>
    </row>
    <row r="18">
      <c r="A18"/>
      <c r="B18"/>
      <c r="C18"/>
      <c r="D18"/>
    </row>
    <row r="19">
      <c r="A19" t="s" s="14">
        <v>104</v>
      </c>
      <c r="B19"/>
      <c r="C19"/>
      <c r="D19"/>
    </row>
    <row r="20">
      <c r="A20" t="s" s="15">
        <v>93</v>
      </c>
      <c r="B20" t="str" s="12">
        <f>"[METTRE EN PLACE] "&amp;Procedure!D10</f>
        <v>[METTRE EN PLACE] Mettre en place le poste de travail — Peser, mesurer et contrôler les denrées.</v>
      </c>
      <c r="C20"/>
      <c r="D20"/>
    </row>
    <row r="21">
      <c r="A21" t="s" s="15">
        <v>94</v>
      </c>
      <c r="B21" t="str" s="12">
        <f>"[RÉALISER] "&amp;Procedure!D11</f>
        <v>[RÉALISER] Réaliser le roux blanc (voir page 280) — Le réaliser dans une sauteuse suffisamment grande pour pouvoir incorporer le lait plus facilement. Arrêter la cuisson lorsque le roux blanchit et devient mousseux. Le laisser refroidir.</v>
      </c>
      <c r="C21"/>
      <c r="D21"/>
    </row>
    <row r="22">
      <c r="A22"/>
      <c r="B22" t="s">
        <v>105</v>
      </c>
      <c r="C22" s="6">
        <f>'Besoins'!$B$2*0.12</f>
        <v>0.12</v>
      </c>
      <c r="D22" t="s">
        <v>15</v>
      </c>
    </row>
    <row r="23">
      <c r="A23" t="s" s="15">
        <v>95</v>
      </c>
      <c r="B23" t="str" s="12">
        <f>"[PORTER] "&amp;Procedure!D12</f>
        <v>[PORTER] Porter le lait à ébullition.</v>
      </c>
      <c r="C23"/>
      <c r="D23"/>
    </row>
    <row r="24">
      <c r="A24"/>
      <c r="B24" t="str">
        <f>Besoins!B12</f>
        <v>Lait entier UHT 3,5% MG brique 1L</v>
      </c>
      <c r="C24" s="6">
        <f>Besoins!E12</f>
        <v>1</v>
      </c>
      <c r="D24" t="str">
        <f>Besoins!F12</f>
        <v>lt</v>
      </c>
    </row>
    <row r="25">
      <c r="A25" t="s" s="15">
        <v>97</v>
      </c>
      <c r="B25" t="str" s="12">
        <f>"[VERSER] "&amp;Procedure!D13</f>
        <v>[VERSER] Confectionner la sauce Béchamel — Verser la moitié du lait bouillant en une seule fois sur le roux froid. Mélanger hors du feu à l'aide d'un fouet à sauce. Verser progressivement le reste du lait bouillant sans arrêter de remuer : la consistance doit être lisse, homogène et sans grumeaux. Assaisonner avec le sel fin, le piment de Cayenne et quelques râpures de noix de muscade. Porter la sauce à ébullition et la laisser bouillir très lentement sans arrêter de remuer durant 5 à 6 minutes.</v>
      </c>
      <c r="C25"/>
      <c r="D25"/>
    </row>
    <row r="26">
      <c r="A26"/>
      <c r="B26" t="str">
        <f>Besoins!B8</f>
        <v>Piment de Cayenne</v>
      </c>
      <c r="C26" s="6">
        <f>Besoins!E8</f>
        <v>0.001</v>
      </c>
      <c r="D26" t="str">
        <f>Besoins!F8</f>
        <v>kg</v>
      </c>
    </row>
    <row r="27">
      <c r="A27"/>
      <c r="B27" t="str">
        <f>Besoins!B7</f>
        <v>Noix de muscade entière</v>
      </c>
      <c r="C27" s="6">
        <f>Besoins!E7</f>
        <v>0.001</v>
      </c>
      <c r="D27" t="str">
        <f>Besoins!F7</f>
        <v>kg</v>
      </c>
    </row>
    <row r="28">
      <c r="A28" t="s" s="15">
        <v>99</v>
      </c>
      <c r="B28" t="str" s="12">
        <f>"[ASSAISONNER] "&amp;Procedure!D14</f>
        <v>[ASSAISONNER] Vérifier l'onctuosité et l'assaisonnement de la sauce.</v>
      </c>
      <c r="C28"/>
      <c r="D28"/>
    </row>
    <row r="29">
      <c r="A29"/>
      <c r="B29" t="str" s="16">
        <f>"ℹ "&amp;Procedure!E14</f>
        <v>ℹ</v>
      </c>
      <c r="C29"/>
      <c r="D29"/>
    </row>
    <row r="30">
      <c r="A30" t="s" s="15">
        <v>100</v>
      </c>
      <c r="B30" t="str" s="12">
        <f>"[PASSER] "&amp;Procedure!D15</f>
        <v>[PASSER] Passer la sauce Béchamel au chinois étamine dans un bain-marie — Fouler à l'aide d'un petit pochon.</v>
      </c>
      <c r="C30"/>
      <c r="D30"/>
    </row>
    <row r="31">
      <c r="A31"/>
      <c r="B31" t="str" s="16">
        <f>"ℹ "&amp;Procedure!E15</f>
        <v>ℹ</v>
      </c>
      <c r="C31"/>
      <c r="D31"/>
    </row>
    <row r="32">
      <c r="A32" t="s" s="15">
        <v>101</v>
      </c>
      <c r="B32" t="str" s="12">
        <f>Procedure!D16</f>
        <v>Si nécessaire, corner les bords et beurrer la sauce en surface — Tamponner la surface de la sauce avec quelques parcelles de beurre, pour éviter la formation d'une peau au contact de l'air.</v>
      </c>
      <c r="C32"/>
      <c r="D32"/>
    </row>
    <row r="33">
      <c r="A33"/>
      <c r="B33" t="s">
        <v>103</v>
      </c>
      <c r="C33" s="6">
        <f>'Besoins'!$B$2*0.02</f>
        <v>0.02</v>
      </c>
      <c r="D33" t="s">
        <v>15</v>
      </c>
    </row>
    <row r="34">
      <c r="A34" t="s" s="15">
        <v>102</v>
      </c>
      <c r="B34" t="str" s="12">
        <f>Procedure!D17</f>
        <v>Réserver la sauce à couvert dans un bain-marie à une température supérieure à + 63 °C.</v>
      </c>
      <c r="C34"/>
      <c r="D34"/>
    </row>
    <row r="35">
      <c r="A35"/>
      <c r="B35"/>
      <c r="C35"/>
      <c r="D35"/>
    </row>
    <row r="36">
      <c r="A36" t="s" s="14">
        <v>106</v>
      </c>
      <c r="B36"/>
      <c r="C36"/>
      <c r="D36"/>
    </row>
    <row r="37">
      <c r="A37" t="s" s="15">
        <v>93</v>
      </c>
      <c r="B37" t="str" s="12">
        <f>"[METTRE EN PLACE] "&amp;Procedure!D18</f>
        <v>[METTRE EN PLACE] Mettre en place le poste de travail — Peser, mesurer, contrôler les denrées. Tamiser la farine. Découper le beurre en parcelles.</v>
      </c>
      <c r="C37"/>
      <c r="D37"/>
    </row>
    <row r="38">
      <c r="A38"/>
      <c r="B38" t="s">
        <v>103</v>
      </c>
      <c r="C38" s="6">
        <f>'Besoins'!$B$2*0.06</f>
        <v>0.06</v>
      </c>
      <c r="D38" t="s">
        <v>15</v>
      </c>
    </row>
    <row r="39">
      <c r="A39"/>
      <c r="B39" t="str">
        <f>Besoins!B9</f>
        <v>Farine de blé T55</v>
      </c>
      <c r="C39" s="6">
        <f>Besoins!E9</f>
        <v>0.06</v>
      </c>
      <c r="D39" t="str">
        <f>Besoins!F9</f>
        <v>kg</v>
      </c>
    </row>
    <row r="40">
      <c r="A40" t="s" s="15">
        <v>94</v>
      </c>
      <c r="B40" t="str" s="12">
        <f>"[ÉTUVER] "&amp;Procedure!D19</f>
        <v>[ÉTUVER] Réaliser le roux — Faire fondre le beurre en parcelles dans une grande sauteuse (elle doit pouvoir contenir ensuite le liquide de mouillement : lait, fond, fumet…). Ajouter la farine dès que le beurre est fondu. Mélanger à l'aide d'une spatule en exoglass : le mélange doit être lisse et homogène.</v>
      </c>
      <c r="C40"/>
      <c r="D40"/>
    </row>
    <row r="41">
      <c r="A41" t="s" s="15">
        <v>95</v>
      </c>
      <c r="B41" t="str" s="12">
        <f>"[RÉDUIRE] "&amp;Procedure!D20</f>
        <v>[RÉDUIRE] Cuire le roux blanc — Cuire très doucement à feu réduit, sans arrêter de mélanger à la spatule en exoglass, jusqu'à ce qu'il blanchisse et devienne mousseux : on dit alors qu'il « fleurit » (3 à 4 min).</v>
      </c>
      <c r="C41"/>
      <c r="D41"/>
    </row>
    <row r="42">
      <c r="A42"/>
      <c r="B42" t="str" s="16">
        <f>"ℹ "&amp;Procedure!E20</f>
        <v>ℹ</v>
      </c>
      <c r="C42"/>
      <c r="D42"/>
    </row>
    <row r="43">
      <c r="A43" t="s" s="15">
        <v>97</v>
      </c>
      <c r="B43" t="str" s="12">
        <f>"[REFROIDIR] "&amp;Procedure!D21</f>
        <v>[REFROIDIR] Arrêter la cuisson — Retirer immédiatement la sauteuse du feu et refroidir rapidement le roux. Si nécessaire, plonger le fond de la sauteuse dans une plaque ou une calotte contenant de l'eau froide.</v>
      </c>
      <c r="C43"/>
      <c r="D43"/>
    </row>
    <row r="44">
      <c r="A44"/>
      <c r="B44"/>
      <c r="C44"/>
      <c r="D44"/>
    </row>
    <row r="45">
      <c r="A45" t="s" s="17">
        <v>107</v>
      </c>
      <c r="B45"/>
      <c r="C45"/>
      <c r="D45"/>
    </row>
  </sheetData>
  <sheetProtection sheet="1" formatRows="0" formatColumns="0"/>
  <mergeCells count="30">
    <mergeCell ref="A1:D1"/>
    <mergeCell ref="A2:D2"/>
    <mergeCell ref="A4:D4"/>
    <mergeCell ref="B5:D5"/>
    <mergeCell ref="B6:D6"/>
    <mergeCell ref="B8:D8"/>
    <mergeCell ref="B10:D10"/>
    <mergeCell ref="B12:D12"/>
    <mergeCell ref="B13:D13"/>
    <mergeCell ref="B14:D14"/>
    <mergeCell ref="B15:D15"/>
    <mergeCell ref="B17:D17"/>
    <mergeCell ref="A19:D19"/>
    <mergeCell ref="B20:D20"/>
    <mergeCell ref="B21:D21"/>
    <mergeCell ref="B23:D23"/>
    <mergeCell ref="B25:D25"/>
    <mergeCell ref="B28:D28"/>
    <mergeCell ref="B29:D29"/>
    <mergeCell ref="B30:D30"/>
    <mergeCell ref="B31:D31"/>
    <mergeCell ref="B32:D32"/>
    <mergeCell ref="B34:D34"/>
    <mergeCell ref="A36:D36"/>
    <mergeCell ref="B37:D37"/>
    <mergeCell ref="B40:D40"/>
    <mergeCell ref="B41:D41"/>
    <mergeCell ref="B42:D42"/>
    <mergeCell ref="B43:D43"/>
    <mergeCell ref="A45:D45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2026-10-30T17:44:02Z</dcterms:created>
  <dc:title>SAUCE MORNAY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2026-10-30T17:44:02Z</dcterms:modified>
  <cp:revision>1</cp:revision>
</cp:coreProperties>
</file>