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<sst xmlns="http://schemas.openxmlformats.org/spreadsheetml/2006/main" count="137" uniqueCount="137">
  <si>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</si>
  <si>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</si>
  <si>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</si>
  <si>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</si>
  <si>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</si>
  <si>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</si>
  <si>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</si>
  <si>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</si>
  <si>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</si>
  <si>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</si>
  <si>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</si>
  <si>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</si>
  <si>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</si>
  <si>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</si>
  <si>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</si>
  <si>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</si>
  <si>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</si>
  <si>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</si>
  <si>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</si>
  <si>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</si>
  <si>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</si>
  <si>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</si>
  <si>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</si>
  <si>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EPI-POIVRE-MIGNO</t>
  </si>
  <si>
    <t>Poivre noir mignonnette (concassé)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</si>
  <si>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</si>
  <si>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</si>
  <si>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</si>
  <si>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</si>
  <si>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</si>
  <si>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</si>
  <si>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BEU-DOUX</t>
  </si>
  <si>
    <t>Beurre doux 82% MG plaquette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</si>
  <si>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</si>
  <si>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</si>
  <si>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</si>
  <si>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</si>
  <si>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</si>
  <si>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</si>
  <si>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</si>
  <si>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</si>
  <si>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</si>
  <si>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</si>
  <si>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</si>
  <si>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</si>
  <si>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</si>
  <si>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</si>
  <si>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</si>
  <si>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</si>
  <si>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</si>
  <si>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</si>
  <si>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</si>
  <si>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</si>
  <si>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</si>
  <si>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</si>
  <si>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</si>
  <si>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Velouté de Poisson</t>
  </si>
  <si>
    <t>METTRE EN PLACE</t>
  </si>
  <si>
    <t>Mettre en place — Peser, mesurer et contrôler les denrées.</t>
  </si>
  <si>
    <t>RÉALISER</t>
  </si>
  <si>
    <t>PORTER</t>
  </si>
  <si>
    <t>Porter le Fumet de Poisson à ébullition.</t>
  </si>
  <si>
    <t>VERSER</t>
  </si>
  <si>
    <t>ASSAISONNER</t>
  </si>
  <si>
    <t>Assaisonner et cuire — Assaisonner. Porter à ébullition.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</si>
  <si>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</si>
  <si>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</si>
  <si>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</si>
  <si>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</si>
  <si>
    <t>Fumet de Poisson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</si>
  <si>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</si>
  <si>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</si>
  <si>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</si>
  <si>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</si>
  <si>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</si>
  <si>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</si>
  <si>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</si>
  <si>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</si>
  <si>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</si>
  <si>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</si>
  <si>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</si>
  <si>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</si>
  <si>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</si>
  <si>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</si>
  <si>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</si>
  <si>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</si>
  <si>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</si>
  <si>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</si>
  <si>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</si>
  <si>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</si>
  <si>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</si>
  <si>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</si>
  <si>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</si>
  <si>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</si>
  <si>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</si>
  <si>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</si>
  <si>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</si>
  <si>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</si>
  <si>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</si>
  <si>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</si>
  <si>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</si>
  <si>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</si>
  <si>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</si>
  <si>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</si>
  <si>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Fumet de Poisson</t>
  </si>
  <si>
    <t xml:space="preserve">        ↳ Arêtes et parures de poisson</t>
  </si>
  <si>
    <t>matiere</t>
  </si>
  <si>
    <t xml:space="preserve">        ↳ Beurre doux 82% MG plaquette</t>
  </si>
  <si>
    <t xml:space="preserve">        ↳ ÉCHALOTE France cat.I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</si>
  <si>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</si>
  <si>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</si>
  <si>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</si>
  <si>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</si>
  <si>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 xml:space="preserve">        ↳ Vin blanc sec de cuisson</t>
  </si>
  <si>
    <t xml:space="preserve">        ↳ Poivre noir mignonnette (concassé)</t>
  </si>
  <si>
    <t xml:space="preserve">        ↳ Sel fin de cuisine</t>
  </si>
  <si>
    <t xml:space="preserve">    ↳ Roux Blanc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</si>
  <si>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</si>
  <si>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</si>
  <si>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</si>
  <si>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</si>
  <si>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Fiche technique — Velouté de Poisson</t>
  </si>
  <si>
    <t>Velouté de Poisson  00SAU_REC011</t>
  </si>
  <si>
    <t>1.</t>
  </si>
  <si>
    <t>2.</t>
  </si>
  <si>
    <t xml:space="preserve">    Roux Blanc</t>
  </si>
  <si>
    <t>3.</t>
  </si>
  <si>
    <t xml:space="preserve">    Fumet de Poisson</t>
  </si>
  <si>
    <t>4.</t>
  </si>
  <si>
    <t>5.</t>
  </si>
  <si>
    <t>6.</t>
  </si>
  <si>
    <t xml:space="preserve">    Beurre de cuisine bloc 10 kg</t>
  </si>
  <si>
    <t>↳ Fumet de Poisson  00002627</t>
  </si>
  <si>
    <t>7.</t>
  </si>
  <si>
    <t>8.</t>
  </si>
  <si>
    <t>↳ Roux Blanc  00SAU_REC001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</si>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</sst>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8">
        <f>E7*2.8</f>
        <v>0.28</v>
      </c>
    </row>
    <row r="8">
      <c r="A8" t="s" s="9">
        <v>15</v>
      </c>
      <c r="B8" t="s">
        <v>16</v>
      </c>
      <c r="C8" t="s">
        <v>17</v>
      </c>
      <c r="D8" s="4">
        <v>0.06</v>
      </c>
      <c r="E8" s="6">
        <f>D8*$B$2</f>
        <v>0.06</v>
      </c>
      <c r="F8" t="s">
        <v>18</v>
      </c>
      <c r="G8" s="8">
        <f>E8*0</f>
        <v>0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22</v>
      </c>
      <c r="G9" s="8">
        <f>E9*9.8</f>
        <v>0.0098</v>
      </c>
    </row>
    <row r="10">
      <c r="A10" t="s">
        <v>23</v>
      </c>
      <c r="B10" t="s">
        <v>24</v>
      </c>
      <c r="C10" t="s">
        <v>21</v>
      </c>
      <c r="D10" s="4">
        <v>0.001</v>
      </c>
      <c r="E10" s="6">
        <f>D10*$B$2</f>
        <v>0.001</v>
      </c>
      <c r="F10" t="s">
        <v>22</v>
      </c>
      <c r="G10" s="8">
        <f>E10*13.2</f>
        <v>0.0132</v>
      </c>
    </row>
    <row r="11">
      <c r="A11" t="s">
        <v>25</v>
      </c>
      <c r="B11" t="s">
        <v>26</v>
      </c>
      <c r="C11" t="s">
        <v>27</v>
      </c>
      <c r="D11" s="4">
        <v>0.001</v>
      </c>
      <c r="E11" s="6">
        <f>D11*$B$2</f>
        <v>0.001</v>
      </c>
      <c r="F11" t="s">
        <v>22</v>
      </c>
      <c r="G11" s="8">
        <f>E11*14</f>
        <v>0.014</v>
      </c>
    </row>
    <row r="12">
      <c r="A12" t="s">
        <v>28</v>
      </c>
      <c r="B12" t="s">
        <v>29</v>
      </c>
      <c r="C12" t="s">
        <v>30</v>
      </c>
      <c r="D12" s="4">
        <v>0.08</v>
      </c>
      <c r="E12" s="6">
        <f>D12*$B$2</f>
        <v>0.08</v>
      </c>
      <c r="F12" t="s">
        <v>22</v>
      </c>
      <c r="G12" s="8">
        <f>E12*4.9</f>
        <v>0.392</v>
      </c>
    </row>
    <row r="13">
      <c r="A13" t="s">
        <v>31</v>
      </c>
      <c r="B13" t="s">
        <v>32</v>
      </c>
      <c r="C13" t="s">
        <v>30</v>
      </c>
      <c r="D13" s="4">
        <v>0.04</v>
      </c>
      <c r="E13" s="6">
        <f>D13*$B$2</f>
        <v>0.04</v>
      </c>
      <c r="F13" t="s">
        <v>22</v>
      </c>
      <c r="G13" s="8">
        <f>E13*5.2</f>
        <v>0.208</v>
      </c>
    </row>
    <row r="14">
      <c r="A14" t="s">
        <v>33</v>
      </c>
      <c r="B14" t="s">
        <v>34</v>
      </c>
      <c r="C14" t="s">
        <v>35</v>
      </c>
      <c r="D14" s="4">
        <v>0.05</v>
      </c>
      <c r="E14" s="6">
        <f>D14*$B$2</f>
        <v>0.05</v>
      </c>
      <c r="F14" t="s">
        <v>36</v>
      </c>
      <c r="G14" s="8">
        <f>E14*1.8</f>
        <v>0.09</v>
      </c>
    </row>
    <row r="15">
      <c r="A15" t="s">
        <v>37</v>
      </c>
      <c r="B15" t="s">
        <v>38</v>
      </c>
      <c r="C15" t="s">
        <v>35</v>
      </c>
      <c r="D15" s="4">
        <v>0.03</v>
      </c>
      <c r="E15" s="6">
        <f>D15*$B$2</f>
        <v>0.03</v>
      </c>
      <c r="F15" t="s">
        <v>22</v>
      </c>
      <c r="G15" s="8">
        <f>E15*1.3</f>
        <v>0.039</v>
      </c>
    </row>
    <row r="16">
      <c r="A16" t="s">
        <v>39</v>
      </c>
      <c r="B16" t="s">
        <v>40</v>
      </c>
      <c r="C16" t="s">
        <v>35</v>
      </c>
      <c r="D16" s="4">
        <v>0.08</v>
      </c>
      <c r="E16" s="6">
        <f>D16*$B$2</f>
        <v>0.08</v>
      </c>
      <c r="F16" t="s">
        <v>22</v>
      </c>
      <c r="G16" s="8">
        <f>E16*0.4</f>
        <v>0.032</v>
      </c>
    </row>
    <row r="17">
      <c r="A17" t="s" s="9">
        <v>41</v>
      </c>
      <c r="B17" t="s">
        <v>42</v>
      </c>
      <c r="C17" t="s">
        <v>35</v>
      </c>
      <c r="D17" s="4">
        <v>0.001</v>
      </c>
      <c r="E17" s="6">
        <f>D17*$B$2</f>
        <v>0.001</v>
      </c>
      <c r="F17" t="s">
        <v>22</v>
      </c>
      <c r="G17" s="8">
        <f>E17*1</f>
        <v>0.001</v>
      </c>
    </row>
    <row r="18">
      <c r="A18" t="s" s="9">
        <v>43</v>
      </c>
      <c r="B18" t="s">
        <v>44</v>
      </c>
      <c r="C18" t="s">
        <v>45</v>
      </c>
      <c r="D18" s="4">
        <v>0.6</v>
      </c>
      <c r="E18" s="6">
        <f>D18*$B$2</f>
        <v>0.6</v>
      </c>
      <c r="F18" t="s">
        <v>22</v>
      </c>
      <c r="G18" s="8">
        <f>E18*1.5</f>
        <v>0.9</v>
      </c>
    </row>
    <row r="19">
      <c r="A19" t="s">
        <v>46</v>
      </c>
      <c r="B19" t="s">
        <v>47</v>
      </c>
      <c r="C19" t="s">
        <v>48</v>
      </c>
      <c r="D19" s="4">
        <v>0.001</v>
      </c>
      <c r="E19" s="6">
        <f>D19*$B$2</f>
        <v>0.001</v>
      </c>
      <c r="F19" t="s">
        <v>22</v>
      </c>
      <c r="G19" s="8">
        <f>E19*0.35</f>
        <v>0.00035</v>
      </c>
    </row>
    <row r="20">
      <c r="A20"/>
      <c r="B20"/>
      <c r="C20"/>
      <c r="D20"/>
      <c r="E20"/>
      <c r="F20" t="s" s="10">
        <v>49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s" s="12">
        <v>58</v>
      </c>
      <c r="E2" t="s" s="12"/>
      <c r="F2"/>
    </row>
    <row r="3">
      <c r="A3" t="s">
        <v>56</v>
      </c>
      <c r="B3">
        <v>2</v>
      </c>
      <c r="C3" t="s">
        <v>59</v>
      </c>
      <c r="D3" t="inlineStr" s="12">
        <is>
          <t>Réaliser le Roux Blanc et le refroidir — Le réaliser dans une sauteuse suffisamment grande. Arrêter la cuisson lorsqu'il blanchit et devient mousseux. Le laisser refroidir.</t>
        </is>
      </c>
      <c r="E3" t="s" s="12"/>
      <c r="F3"/>
    </row>
    <row r="4">
      <c r="A4" t="s">
        <v>56</v>
      </c>
      <c r="B4">
        <v>3</v>
      </c>
      <c r="C4" t="s">
        <v>60</v>
      </c>
      <c r="D4" t="s" s="12">
        <v>61</v>
      </c>
      <c r="E4" t="s" s="12"/>
      <c r="F4"/>
    </row>
    <row r="5">
      <c r="A5" t="s">
        <v>56</v>
      </c>
      <c r="B5">
        <v>4</v>
      </c>
      <c r="C5" t="s">
        <v>62</v>
      </c>
      <c r="D5" t="inlineStr" s="12">
        <is>
          <t>Confectionner le velouté — Verser la moitié du fumet bouillant en une seule fois sur le roux froid. Mélanger hors du feu au fouet à sauce. Verser progressivement le reste sans arrêter de remuer. La consistance doit être lisse, homogène et sans grumeaux.</t>
        </is>
      </c>
      <c r="E5" t="s" s="12"/>
      <c r="F5"/>
    </row>
    <row r="6">
      <c r="A6" t="s">
        <v>56</v>
      </c>
      <c r="B6">
        <v>5</v>
      </c>
      <c r="C6" t="s">
        <v>63</v>
      </c>
      <c r="D6" t="s" s="12">
        <v>64</v>
      </c>
      <c r="E6" t="s" s="12">
        <v>65</v>
      </c>
      <c r="F6"/>
    </row>
    <row r="7">
      <c r="A7" t="s">
        <v>56</v>
      </c>
      <c r="B7">
        <v>6</v>
      </c>
      <c r="C7" t="s">
        <v>66</v>
      </c>
      <c r="D7" t="s" s="12">
        <v>67</v>
      </c>
      <c r="E7" t="s" s="12">
        <v>68</v>
      </c>
      <c r="F7"/>
    </row>
    <row r="8">
      <c r="A8" t="s">
        <v>69</v>
      </c>
      <c r="B8">
        <v>1</v>
      </c>
      <c r="C8" t="s">
        <v>70</v>
      </c>
      <c r="D8" t="s" s="12">
        <v>71</v>
      </c>
      <c r="E8" t="s" s="12">
        <v>72</v>
      </c>
      <c r="F8"/>
    </row>
    <row r="9">
      <c r="A9" t="s">
        <v>69</v>
      </c>
      <c r="B9">
        <v>2</v>
      </c>
      <c r="C9" t="s">
        <v>73</v>
      </c>
      <c r="D9" t="s" s="12">
        <v>74</v>
      </c>
      <c r="E9" t="s" s="12">
        <v>75</v>
      </c>
      <c r="F9"/>
    </row>
    <row r="10">
      <c r="A10" t="s">
        <v>69</v>
      </c>
      <c r="B10">
        <v>3</v>
      </c>
      <c r="C10" t="s">
        <v>76</v>
      </c>
      <c r="D10" t="s" s="12">
        <v>77</v>
      </c>
      <c r="E10" t="s" s="12">
        <v>78</v>
      </c>
      <c r="F10"/>
    </row>
    <row r="11">
      <c r="A11" t="s">
        <v>69</v>
      </c>
      <c r="B11">
        <v>4</v>
      </c>
      <c r="C11" t="s">
        <v>79</v>
      </c>
      <c r="D11" t="s" s="12">
        <v>80</v>
      </c>
      <c r="E11" t="s" s="12">
        <v>81</v>
      </c>
      <c r="F11"/>
    </row>
    <row r="12">
      <c r="A12" t="s">
        <v>69</v>
      </c>
      <c r="B12">
        <v>5</v>
      </c>
      <c r="C12" t="s">
        <v>82</v>
      </c>
      <c r="D12" t="s" s="12">
        <v>83</v>
      </c>
      <c r="E12" t="s" s="12">
        <v>84</v>
      </c>
      <c r="F12"/>
    </row>
    <row r="13">
      <c r="A13" t="s">
        <v>69</v>
      </c>
      <c r="B13">
        <v>6</v>
      </c>
      <c r="C13" t="s">
        <v>85</v>
      </c>
      <c r="D13" t="s" s="12">
        <v>86</v>
      </c>
      <c r="E13" t="s" s="12">
        <v>87</v>
      </c>
      <c r="F13" t="s">
        <v>88</v>
      </c>
    </row>
    <row r="14">
      <c r="A14" t="s">
        <v>69</v>
      </c>
      <c r="B14">
        <v>7</v>
      </c>
      <c r="C14" t="s">
        <v>66</v>
      </c>
      <c r="D14" t="s" s="12">
        <v>89</v>
      </c>
      <c r="E14" t="s" s="12"/>
      <c r="F14"/>
    </row>
    <row r="15">
      <c r="A15" t="s">
        <v>69</v>
      </c>
      <c r="B15">
        <v>8</v>
      </c>
      <c r="C15" t="s">
        <v>90</v>
      </c>
      <c r="D15" t="s" s="12">
        <v>91</v>
      </c>
      <c r="E15" t="s" s="12">
        <v>92</v>
      </c>
      <c r="F15"/>
    </row>
    <row r="16">
      <c r="A16" t="s">
        <v>93</v>
      </c>
      <c r="B16">
        <v>1</v>
      </c>
      <c r="C16" t="s">
        <v>57</v>
      </c>
      <c r="D16" t="s" s="12">
        <v>94</v>
      </c>
      <c r="E16" t="s" s="12"/>
      <c r="F16"/>
    </row>
    <row r="17">
      <c r="A17" t="s">
        <v>93</v>
      </c>
      <c r="B17">
        <v>2</v>
      </c>
      <c r="C17" t="s">
        <v>95</v>
      </c>
      <c r="D17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7" t="s" s="12"/>
      <c r="F17"/>
    </row>
    <row r="18">
      <c r="A18" t="s">
        <v>93</v>
      </c>
      <c r="B18">
        <v>3</v>
      </c>
      <c r="C18" t="s">
        <v>96</v>
      </c>
      <c r="D18" t="inlineStr" s="12">
        <is>
          <t>Cuire le roux blanc — Cuire très doucement à feu réduit sans arrêter de mélanger. Arrêter la cuisson lorsqu'il blanchit et devient mousseux — on dit alors qu'il « fleurit ».</t>
        </is>
      </c>
      <c r="E18" t="s" s="12">
        <v>97</v>
      </c>
      <c r="F18"/>
    </row>
    <row r="19">
      <c r="A19" t="s">
        <v>93</v>
      </c>
      <c r="B19">
        <v>4</v>
      </c>
      <c r="C19" t="s">
        <v>90</v>
      </c>
      <c r="D19" t="s" s="12">
        <v>98</v>
      </c>
      <c r="E19" t="s" s="12"/>
      <c r="F1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99</v>
      </c>
      <c r="B1" t="s" s="7">
        <v>100</v>
      </c>
      <c r="C1" t="s" s="7">
        <v>101</v>
      </c>
      <c r="D1" t="s" s="7">
        <v>102</v>
      </c>
      <c r="E1" t="s" s="7">
        <v>10</v>
      </c>
    </row>
    <row r="2">
      <c r="A2">
        <v>0</v>
      </c>
      <c r="B2" t="s">
        <v>56</v>
      </c>
      <c r="C2" t="s">
        <v>103</v>
      </c>
      <c r="D2" s="6">
        <f>'Besoins'!$B$2*1</f>
        <v>1</v>
      </c>
      <c r="E2" t="s">
        <v>3</v>
      </c>
    </row>
    <row r="3">
      <c r="A3">
        <v>1</v>
      </c>
      <c r="B3" t="s">
        <v>104</v>
      </c>
      <c r="C3" t="s">
        <v>103</v>
      </c>
      <c r="D3" s="6">
        <f>'Besoins'!$B$2*1</f>
        <v>1</v>
      </c>
      <c r="E3" t="s">
        <v>3</v>
      </c>
    </row>
    <row r="4">
      <c r="A4">
        <v>2</v>
      </c>
      <c r="B4" t="s">
        <v>105</v>
      </c>
      <c r="C4" t="s">
        <v>106</v>
      </c>
      <c r="D4" s="6">
        <f>'Besoins'!$B$2*0.6</f>
        <v>0.6</v>
      </c>
      <c r="E4" t="s">
        <v>22</v>
      </c>
    </row>
    <row r="5">
      <c r="A5">
        <v>2</v>
      </c>
      <c r="B5" t="s">
        <v>107</v>
      </c>
      <c r="C5" t="s">
        <v>106</v>
      </c>
      <c r="D5" s="6">
        <f>'Besoins'!$B$2*0.04</f>
        <v>0.04</v>
      </c>
      <c r="E5" t="s">
        <v>22</v>
      </c>
    </row>
    <row r="6">
      <c r="A6">
        <v>2</v>
      </c>
      <c r="B6" t="s">
        <v>108</v>
      </c>
      <c r="C6" t="s">
        <v>106</v>
      </c>
      <c r="D6" s="6">
        <f>'Besoins'!$B$2*0.03</f>
        <v>0.03</v>
      </c>
      <c r="E6" t="s">
        <v>22</v>
      </c>
    </row>
    <row r="7">
      <c r="A7">
        <v>2</v>
      </c>
      <c r="B7" t="s">
        <v>109</v>
      </c>
      <c r="C7" t="s">
        <v>106</v>
      </c>
      <c r="D7" s="6">
        <f>'Besoins'!$B$2*0.08</f>
        <v>0.08</v>
      </c>
      <c r="E7" t="s">
        <v>22</v>
      </c>
    </row>
    <row r="8">
      <c r="A8">
        <v>2</v>
      </c>
      <c r="B8" t="s">
        <v>110</v>
      </c>
      <c r="C8" t="s">
        <v>106</v>
      </c>
      <c r="D8" s="6">
        <f>'Besoins'!$B$2*0.05</f>
        <v>0.05</v>
      </c>
      <c r="E8" t="s">
        <v>22</v>
      </c>
    </row>
    <row r="9">
      <c r="A9">
        <v>2</v>
      </c>
      <c r="B9" t="s">
        <v>111</v>
      </c>
      <c r="C9" t="s">
        <v>106</v>
      </c>
      <c r="D9" s="6">
        <f>'Besoins'!$B$2*0.001</f>
        <v>0.001</v>
      </c>
      <c r="E9" t="s">
        <v>22</v>
      </c>
    </row>
    <row r="10">
      <c r="A10">
        <v>2</v>
      </c>
      <c r="B10" t="s">
        <v>112</v>
      </c>
      <c r="C10" t="s">
        <v>106</v>
      </c>
      <c r="D10" s="6">
        <f>'Besoins'!$B$2*0.001</f>
        <v>0.001</v>
      </c>
      <c r="E10" t="s">
        <v>22</v>
      </c>
    </row>
    <row r="11">
      <c r="A11">
        <v>2</v>
      </c>
      <c r="B11" t="s">
        <v>113</v>
      </c>
      <c r="C11" t="s">
        <v>106</v>
      </c>
      <c r="D11" s="6">
        <f>'Besoins'!$B$2*0.1</f>
        <v>0.1</v>
      </c>
      <c r="E11" t="s">
        <v>3</v>
      </c>
    </row>
    <row r="12">
      <c r="A12">
        <v>2</v>
      </c>
      <c r="B12" t="s">
        <v>114</v>
      </c>
      <c r="C12" t="s">
        <v>106</v>
      </c>
      <c r="D12" s="6">
        <f>'Besoins'!$B$2*0.001</f>
        <v>0.001</v>
      </c>
      <c r="E12" t="s">
        <v>22</v>
      </c>
    </row>
    <row r="13">
      <c r="A13">
        <v>2</v>
      </c>
      <c r="B13" t="s">
        <v>115</v>
      </c>
      <c r="C13" t="s">
        <v>106</v>
      </c>
      <c r="D13" s="6">
        <f>'Besoins'!$B$2*0.001</f>
        <v>0.001</v>
      </c>
      <c r="E13" t="s">
        <v>22</v>
      </c>
    </row>
    <row r="14">
      <c r="A14">
        <v>1</v>
      </c>
      <c r="B14" t="s">
        <v>116</v>
      </c>
      <c r="C14" t="s">
        <v>103</v>
      </c>
      <c r="D14" s="6">
        <f>'Besoins'!$B$2*0.12</f>
        <v>0.12</v>
      </c>
      <c r="E14" t="s">
        <v>22</v>
      </c>
    </row>
    <row r="15">
      <c r="A15">
        <v>2</v>
      </c>
      <c r="B15" t="s">
        <v>117</v>
      </c>
      <c r="C15" t="s">
        <v>106</v>
      </c>
      <c r="D15" s="6">
        <f>'Besoins'!$B$2*0.06</f>
        <v>0.06</v>
      </c>
      <c r="E15" t="s">
        <v>22</v>
      </c>
    </row>
    <row r="16">
      <c r="A16">
        <v>2</v>
      </c>
      <c r="B16" t="s">
        <v>118</v>
      </c>
      <c r="C16" t="s">
        <v>106</v>
      </c>
      <c r="D16" s="6">
        <f>'Besoins'!$B$2*0.06</f>
        <v>0.06</v>
      </c>
      <c r="E16" t="s">
        <v>22</v>
      </c>
    </row>
    <row r="17">
      <c r="A17">
        <v>1</v>
      </c>
      <c r="B17" t="s">
        <v>119</v>
      </c>
      <c r="C17" t="s">
        <v>106</v>
      </c>
      <c r="D17" s="6">
        <f>'Besoins'!$B$2*0.02</f>
        <v>0.02</v>
      </c>
      <c r="E17" t="s">
        <v>22</v>
      </c>
    </row>
    <row r="18">
      <c r="A18">
        <v>1</v>
      </c>
      <c r="B18" t="s">
        <v>120</v>
      </c>
      <c r="C18" t="s">
        <v>106</v>
      </c>
      <c r="D18" s="6">
        <f>'Besoins'!$B$2*0.001</f>
        <v>0.001</v>
      </c>
      <c r="E18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121</v>
      </c>
      <c r="B1"/>
      <c r="C1"/>
      <c r="D1"/>
    </row>
    <row r="2">
      <c r="A2" t="str" s="13">
        <f>"00SAU_REC011 · CUI.SAU.BLANCHES · référence : "&amp;Besoins!B3&amp;" "&amp;Besoins!C3&amp;" · multiplicateur réglable sur la feuille ""Besoins"""</f>
        <v>00SAU_REC011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122</v>
      </c>
      <c r="B4"/>
      <c r="C4"/>
      <c r="D4"/>
    </row>
    <row r="5">
      <c r="A5" t="s" s="15">
        <v>123</v>
      </c>
      <c r="B5" t="str" s="12">
        <f>"[METTRE EN PLACE] "&amp;Procedure!D2</f>
        <v>[METTRE EN PLACE] Mettre en place — Peser, mesurer et contrôler les denrées.</v>
      </c>
      <c r="C5"/>
      <c r="D5"/>
    </row>
    <row r="6">
      <c r="A6" t="s" s="15">
        <v>124</v>
      </c>
      <c r="B6" t="str" s="12">
        <f>"[RÉALISER] "&amp;Procedure!D3</f>
        <v>[RÉALISER] Réaliser le Roux Blanc et le refroidir — Le réaliser dans une sauteuse suffisamment grande. Arrêter la cuisson lorsqu'il blanchit et devient mousseux. Le laisser refroidir.</v>
      </c>
      <c r="C6"/>
      <c r="D6"/>
    </row>
    <row r="7">
      <c r="A7"/>
      <c r="B7" t="s">
        <v>125</v>
      </c>
      <c r="C7" s="6">
        <f>'Besoins'!$B$2*0.12</f>
        <v>0.12</v>
      </c>
      <c r="D7" t="s">
        <v>22</v>
      </c>
    </row>
    <row r="8">
      <c r="A8" t="s" s="15">
        <v>126</v>
      </c>
      <c r="B8" t="str" s="12">
        <f>"[PORTER] "&amp;Procedure!D4</f>
        <v>[PORTER] Porter le Fumet de Poisson à ébullition.</v>
      </c>
      <c r="C8"/>
      <c r="D8"/>
    </row>
    <row r="9">
      <c r="A9"/>
      <c r="B9" t="s">
        <v>127</v>
      </c>
      <c r="C9" s="6">
        <f>'Besoins'!$B$2*1</f>
        <v>1</v>
      </c>
      <c r="D9" t="s">
        <v>3</v>
      </c>
    </row>
    <row r="10">
      <c r="A10" t="s" s="15">
        <v>128</v>
      </c>
      <c r="B10" t="str" s="12">
        <f>"[VERSER] "&amp;Procedure!D5</f>
        <v>[VERSER] Confectionner le velouté — Verser la moitié du fumet bouillant en une seule fois sur le roux froid. Mélanger hors du feu au fouet à sauce. Verser progressivement le reste sans arrêter de remuer. La consistance doit être lisse, homogène et sans grumeaux.</v>
      </c>
      <c r="C10"/>
      <c r="D10"/>
    </row>
    <row r="11">
      <c r="A11"/>
      <c r="B11" t="s">
        <v>127</v>
      </c>
      <c r="C11" s="6">
        <f>'Besoins'!$B$2*1</f>
        <v>1</v>
      </c>
      <c r="D11" t="s">
        <v>3</v>
      </c>
    </row>
    <row r="12">
      <c r="A12"/>
      <c r="B12" t="s">
        <v>125</v>
      </c>
      <c r="C12" s="6">
        <f>'Besoins'!$B$2*0.12</f>
        <v>0.12</v>
      </c>
      <c r="D12" t="s">
        <v>22</v>
      </c>
    </row>
    <row r="13">
      <c r="A13"/>
      <c r="B13" t="str">
        <f>Besoins!B9</f>
        <v>Piment de Cayenne</v>
      </c>
      <c r="C13" s="6">
        <f>Besoins!E9</f>
        <v>0.001</v>
      </c>
      <c r="D13" t="str">
        <f>Besoins!F9</f>
        <v>kg</v>
      </c>
    </row>
    <row r="14">
      <c r="A14" t="s" s="15">
        <v>129</v>
      </c>
      <c r="B14" t="str" s="12">
        <f>"[ASSAISONNER] "&amp;Procedure!D6</f>
        <v>[ASSAISONNER] Assaisonner et cuire — Assaisonner. Porter à ébullition. Laisser réduire très doucement en remuant de temps à autre.</v>
      </c>
      <c r="C14"/>
      <c r="D14"/>
    </row>
    <row r="15">
      <c r="A15"/>
      <c r="B15" t="str" s="16">
        <f>"ℹ "&amp;Procedure!E6</f>
        <v>ℹ</v>
      </c>
      <c r="C15"/>
      <c r="D15"/>
    </row>
    <row r="16">
      <c r="A16" t="s" s="15">
        <v>130</v>
      </c>
      <c r="B16" t="str" s="12">
        <f>"[PASSER] "&amp;Procedure!D7</f>
        <v>[PASSER] Passer au chinois étamine, corner les bords et beurrer en surface. Réserver à couvert au bain-marie, ou refroidir rapidement.</v>
      </c>
      <c r="C16"/>
      <c r="D16"/>
    </row>
    <row r="17">
      <c r="A17"/>
      <c r="B17" t="s">
        <v>131</v>
      </c>
      <c r="C17" s="6">
        <f>'Besoins'!$B$2*0.02</f>
        <v>0.02</v>
      </c>
      <c r="D17" t="s">
        <v>22</v>
      </c>
    </row>
    <row r="18">
      <c r="A18"/>
      <c r="B18" t="str" s="16">
        <f>"ℹ "&amp;Procedure!E7</f>
        <v>ℹ</v>
      </c>
      <c r="C18"/>
      <c r="D18"/>
    </row>
    <row r="19">
      <c r="A19"/>
      <c r="B19"/>
      <c r="C19"/>
      <c r="D19"/>
    </row>
    <row r="20">
      <c r="A20" t="s" s="14">
        <v>132</v>
      </c>
      <c r="B20"/>
      <c r="C20"/>
      <c r="D20"/>
    </row>
    <row r="21">
      <c r="A21" t="s" s="15">
        <v>123</v>
      </c>
      <c r="B21" t="str" s="12">
        <f>"[CONCASSER] "&amp;Procedure!D8</f>
        <v>[CONCASSER] Concasser, dégorger rapidement et rincer les arêtes</v>
      </c>
      <c r="C21"/>
      <c r="D21"/>
    </row>
    <row r="22">
      <c r="A22"/>
      <c r="B22" t="str" s="16">
        <f>"ℹ "&amp;Procedure!E8</f>
        <v>ℹ</v>
      </c>
      <c r="C22"/>
      <c r="D22"/>
    </row>
    <row r="23">
      <c r="A23" t="s" s="15">
        <v>124</v>
      </c>
      <c r="B23" t="str" s="12">
        <f>"[ÉPLUCHER] "&amp;Procedure!D9</f>
        <v>[ÉPLUCHER] Éplucher et laver tous les légumes — émincer les éléments de la garniture</v>
      </c>
      <c r="C23"/>
      <c r="D23"/>
    </row>
    <row r="24">
      <c r="A24"/>
      <c r="B24" t="str" s="16">
        <f>"ℹ "&amp;Procedure!E9</f>
        <v>ℹ</v>
      </c>
      <c r="C24"/>
      <c r="D24"/>
    </row>
    <row r="25">
      <c r="A25" t="s" s="15">
        <v>126</v>
      </c>
      <c r="B25" t="str" s="12">
        <f>"[SUER] "&amp;Procedure!D10</f>
        <v>[SUER] Faire suer au beurre la garniture aromatique finement émincée</v>
      </c>
      <c r="C25"/>
      <c r="D25"/>
    </row>
    <row r="26">
      <c r="A26"/>
      <c r="B26" t="str" s="16">
        <f>"ℹ "&amp;Procedure!E10</f>
        <v>ℹ</v>
      </c>
      <c r="C26"/>
      <c r="D26"/>
    </row>
    <row r="27">
      <c r="A27" t="s" s="15">
        <v>128</v>
      </c>
      <c r="B27" t="str" s="12">
        <f>"[MOUILLER] "&amp;Procedure!D11</f>
        <v>[MOUILLER] Ajouter les arêtes soigneusement égouttées et mouiller</v>
      </c>
      <c r="C27"/>
      <c r="D27"/>
    </row>
    <row r="28">
      <c r="A28"/>
      <c r="B28" t="str" s="16">
        <f>"ℹ "&amp;Procedure!E11</f>
        <v>ℹ</v>
      </c>
      <c r="C28"/>
      <c r="D28"/>
    </row>
    <row r="29">
      <c r="A29" t="s" s="15">
        <v>129</v>
      </c>
      <c r="B29" t="str" s="12">
        <f>"[BOUILLIR] "&amp;Procedure!D12</f>
        <v>[BOUILLIR] Porter à ébullition, écumer fréquemment</v>
      </c>
      <c r="C29"/>
      <c r="D29"/>
    </row>
    <row r="30">
      <c r="A30"/>
      <c r="B30" t="str" s="16">
        <f>"ℹ "&amp;Procedure!E12</f>
        <v>ℹ</v>
      </c>
      <c r="C30"/>
      <c r="D30"/>
    </row>
    <row r="31">
      <c r="A31" t="s" s="15">
        <v>130</v>
      </c>
      <c r="B31" t="str" s="12">
        <f>"[FRÉMIR] "&amp;Procedure!D13</f>
        <v>[FRÉMIR] Laisser frémir pendant 20 à 25 minutes</v>
      </c>
      <c r="C31"/>
      <c r="D31"/>
    </row>
    <row r="32">
      <c r="A32"/>
      <c r="B32" t="str" s="16">
        <f>"ℹ "&amp;Procedure!E13</f>
        <v>ℹ</v>
      </c>
      <c r="C32"/>
      <c r="D32"/>
    </row>
    <row r="33">
      <c r="A33" t="s" s="15">
        <v>133</v>
      </c>
      <c r="B33" t="str" s="12">
        <f>"[PASSER] "&amp;Procedure!D14</f>
        <v>[PASSER] Passer le fumet de poisson au chinois étamine sans fouler</v>
      </c>
      <c r="C33"/>
      <c r="D33"/>
    </row>
    <row r="34">
      <c r="A34" t="s" s="15">
        <v>134</v>
      </c>
      <c r="B34" t="str" s="12">
        <f>"[REFROIDIR] "&amp;Procedure!D15</f>
        <v>[REFROIDIR] Refroidir le fumet rapidement</v>
      </c>
      <c r="C34"/>
      <c r="D34"/>
    </row>
    <row r="35">
      <c r="A35"/>
      <c r="B35" t="str" s="16">
        <f>"ℹ "&amp;Procedure!E15</f>
        <v>ℹ</v>
      </c>
      <c r="C35"/>
      <c r="D35"/>
    </row>
    <row r="36">
      <c r="A36"/>
      <c r="B36"/>
      <c r="C36"/>
      <c r="D36"/>
    </row>
    <row r="37">
      <c r="A37" t="s" s="14">
        <v>135</v>
      </c>
      <c r="B37"/>
      <c r="C37"/>
      <c r="D37"/>
    </row>
    <row r="38">
      <c r="A38" t="s" s="15">
        <v>123</v>
      </c>
      <c r="B38" t="str" s="12">
        <f>"[METTRE EN PLACE] "&amp;Procedure!D16</f>
        <v>[METTRE EN PLACE] Mettre en place — Peser, mesurer et contrôler les denrées. Tamiser la farine. Découper le beurre en parcelles.</v>
      </c>
      <c r="C38"/>
      <c r="D38"/>
    </row>
    <row r="39">
      <c r="A39" t="s" s="15">
        <v>124</v>
      </c>
      <c r="B39" t="str" s="12">
        <f>"[ÉTUVER] "&amp;Procedure!D17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9"/>
      <c r="D39"/>
    </row>
    <row r="40">
      <c r="A40"/>
      <c r="B40" t="s">
        <v>131</v>
      </c>
      <c r="C40" s="6">
        <f>'Besoins'!$B$2*0.06</f>
        <v>0.06</v>
      </c>
      <c r="D40" t="s">
        <v>22</v>
      </c>
    </row>
    <row r="41">
      <c r="A41"/>
      <c r="B41" t="str">
        <f>Besoins!B8</f>
        <v>farine de blé tamisée type 55</v>
      </c>
      <c r="C41" s="6">
        <f>Besoins!E8</f>
        <v>0.06</v>
      </c>
      <c r="D41" t="str">
        <f>Besoins!F8</f>
        <v>kg</v>
      </c>
    </row>
    <row r="42">
      <c r="A42" t="s" s="15">
        <v>126</v>
      </c>
      <c r="B42" t="str" s="12">
        <f>"[RÉDUIRE] "&amp;Procedure!D18</f>
        <v>[RÉDUIRE] Cuire le roux blanc — Cuire très doucement à feu réduit sans arrêter de mélanger. Arrêter la cuisson lorsqu'il blanchit et devient mousseux — on dit alors qu'il « fleurit ».</v>
      </c>
      <c r="C42"/>
      <c r="D42"/>
    </row>
    <row r="43">
      <c r="A43"/>
      <c r="B43" t="str" s="16">
        <f>"ℹ "&amp;Procedure!E18</f>
        <v>ℹ</v>
      </c>
      <c r="C43"/>
      <c r="D43"/>
    </row>
    <row r="44">
      <c r="A44" t="s" s="15">
        <v>128</v>
      </c>
      <c r="B44" t="str" s="12">
        <f>"[REFROIDIR] "&amp;Procedure!D19</f>
        <v>[REFROIDIR] Refroidir rapidement — Retirer la sauteuse du feu. Si nécessaire, plonger le fond dans une plaque d'eau froide pour stopper la cuisson.</v>
      </c>
      <c r="C44"/>
      <c r="D44"/>
    </row>
    <row r="45">
      <c r="A45"/>
      <c r="B45"/>
      <c r="C45"/>
      <c r="D45"/>
    </row>
    <row r="46">
      <c r="A46" t="s" s="17">
        <v>136</v>
      </c>
      <c r="B46"/>
      <c r="C46"/>
      <c r="D46"/>
    </row>
  </sheetData>
  <sheetProtection sheet="1"/>
  <mergeCells count="34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8:D18"/>
    <mergeCell ref="A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A37:D37"/>
    <mergeCell ref="B38:D38"/>
    <mergeCell ref="B39:D39"/>
    <mergeCell ref="B42:D42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2026-08-01T01:35:39Z</dcterms:created>
  <dc:title>Velouté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2026-08-01T01:35:39Z</dcterms:modified>
  <cp:revision>1</cp:revision>
</cp:coreProperties>
</file>