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<sst xmlns="http://schemas.openxmlformats.org/spreadsheetml/2006/main" count="110" uniqueCount="110">
  <si>
    <t>Besoins matière</t>
  </si>
  <si>
    <t>Multiplicateur souhaité</t>
  </si>
  <si>
    <t>Quantité de référence</t>
  </si>
  <si>
    <t>lt</t>
  </si>
  <si>
    <t>Quantité obtenue</t>
  </si>
  <si>
    <t>Code</t>
  </si>
  <si>
    <t>Matière première</t>
  </si>
  <si>
    <t>Classe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</si>
  <si>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</si>
  <si>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</si>
  <si>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</si>
  <si>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</si>
  <si>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</si>
  <si>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</si>
  <si>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</si>
  <si>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</si>
  <si>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</si>
  <si>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</si>
  <si>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</si>
  <si>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</si>
  <si>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</si>
  <si>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</si>
  <si>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</si>
  <si>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</si>
  <si>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</si>
  <si>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</si>
  <si>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</si>
  <si>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</si>
  <si>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</si>
  <si>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</si>
  <si>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</si>
  <si>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</si>
  <si>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</si>
  <si>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</si>
  <si>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</si>
  <si>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</si>
  <si>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</si>
  <si>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</si>
  <si>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</si>
  <si>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</si>
  <si>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</si>
  <si>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</si>
  <si>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</si>
  <si>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</si>
  <si>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</si>
  <si>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Recette</t>
  </si>
  <si>
    <t>#</t>
  </si>
  <si>
    <t>Verbe</t>
  </si>
  <si>
    <t>Étape</t>
  </si>
  <si>
    <t>Précision technique</t>
  </si>
  <si>
    <t>Durée</t>
  </si>
  <si>
    <t>Sauce Espagnole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</si>
  <si>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</si>
  <si>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</si>
  <si>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</si>
  <si>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</si>
  <si>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</si>
  <si>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</si>
  <si>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</si>
  <si>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</si>
  <si>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</si>
  <si>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</si>
  <si>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</si>
  <si>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</si>
  <si>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</si>
  <si>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</si>
  <si>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</si>
  <si>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</si>
  <si>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</si>
  <si>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</si>
  <si>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</si>
  <si>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</si>
  <si>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</si>
  <si>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</si>
  <si>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</si>
  <si>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</si>
  <si>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</si>
  <si>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</si>
  <si>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</si>
  <si>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</si>
  <si>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Fond brun de veau reconstitue (collectivite)</t>
  </si>
  <si>
    <t xml:space="preserve">        ↳ EAU</t>
  </si>
  <si>
    <t>matiere</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</si>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</sst>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15</v>
      </c>
      <c r="G7" s="8">
        <f>E7*8.96</f>
        <v>0.448</v>
      </c>
    </row>
    <row r="8">
      <c r="A8" t="s" s="9">
        <v>16</v>
      </c>
      <c r="B8" t="s">
        <v>17</v>
      </c>
      <c r="C8" t="s">
        <v>18</v>
      </c>
      <c r="D8" s="4">
        <v>2.925</v>
      </c>
      <c r="E8" s="6">
        <f>D8*$B$2</f>
        <v>2.925</v>
      </c>
      <c r="F8" t="s">
        <v>3</v>
      </c>
      <c r="G8" s="8">
        <f>E8*0.003</f>
        <v>0.008775</v>
      </c>
    </row>
    <row r="9">
      <c r="A9" t="s" s="9">
        <v>19</v>
      </c>
      <c r="B9" t="s">
        <v>20</v>
      </c>
      <c r="C9" t="s">
        <v>21</v>
      </c>
      <c r="D9" s="4">
        <v>0.02</v>
      </c>
      <c r="E9" s="6">
        <f>D9*$B$2</f>
        <v>0.02</v>
      </c>
      <c r="F9">
        <v>5</v>
      </c>
      <c r="G9" s="8">
        <f>E9*0</f>
        <v>0</v>
      </c>
    </row>
    <row r="10">
      <c r="A10" t="s" s="9">
        <v>22</v>
      </c>
      <c r="B10" t="s">
        <v>23</v>
      </c>
      <c r="C10" t="s">
        <v>21</v>
      </c>
      <c r="D10" s="4">
        <v>0.06</v>
      </c>
      <c r="E10" s="6">
        <f>D10*$B$2</f>
        <v>0.06</v>
      </c>
      <c r="F10" t="s">
        <v>24</v>
      </c>
      <c r="G10" s="8">
        <f>E10*0</f>
        <v>0</v>
      </c>
    </row>
    <row r="11">
      <c r="A11" t="s">
        <v>25</v>
      </c>
      <c r="B11" t="s">
        <v>26</v>
      </c>
      <c r="C11" t="s">
        <v>27</v>
      </c>
      <c r="D11" s="4">
        <v>1</v>
      </c>
      <c r="E11" s="6">
        <f>D11*$B$2</f>
        <v>1</v>
      </c>
      <c r="F11" t="s">
        <v>15</v>
      </c>
      <c r="G11" s="8">
        <f>E11*14</f>
        <v>14</v>
      </c>
    </row>
    <row r="12">
      <c r="A12" t="s">
        <v>28</v>
      </c>
      <c r="B12" t="s">
        <v>29</v>
      </c>
      <c r="C12" t="s">
        <v>30</v>
      </c>
      <c r="D12" s="4">
        <v>0.075</v>
      </c>
      <c r="E12" s="6">
        <f>D12*$B$2</f>
        <v>0.075</v>
      </c>
      <c r="F12" t="s">
        <v>15</v>
      </c>
      <c r="G12" s="8">
        <f>E12*0</f>
        <v>0</v>
      </c>
    </row>
    <row r="13">
      <c r="A13" t="s">
        <v>31</v>
      </c>
      <c r="B13" t="s">
        <v>32</v>
      </c>
      <c r="C13" t="s">
        <v>33</v>
      </c>
      <c r="D13" s="4">
        <v>0.06</v>
      </c>
      <c r="E13" s="6">
        <f>D13*$B$2</f>
        <v>0.06</v>
      </c>
      <c r="F13" t="s">
        <v>15</v>
      </c>
      <c r="G13" s="8">
        <f>E13*4.9</f>
        <v>0.294</v>
      </c>
    </row>
    <row r="14">
      <c r="A14" t="s">
        <v>34</v>
      </c>
      <c r="B14" t="s">
        <v>35</v>
      </c>
      <c r="C14" t="s">
        <v>36</v>
      </c>
      <c r="D14" s="4">
        <v>0.01</v>
      </c>
      <c r="E14" s="6">
        <f>D14*$B$2</f>
        <v>0.01</v>
      </c>
      <c r="F14" t="s">
        <v>15</v>
      </c>
      <c r="G14" s="8">
        <f>E14*6.5</f>
        <v>0.065</v>
      </c>
    </row>
    <row r="15">
      <c r="A15" t="s">
        <v>37</v>
      </c>
      <c r="B15" t="s">
        <v>38</v>
      </c>
      <c r="C15" t="s">
        <v>36</v>
      </c>
      <c r="D15" s="4">
        <v>0.05</v>
      </c>
      <c r="E15" s="6">
        <f>D15*$B$2</f>
        <v>0.05</v>
      </c>
      <c r="F15" t="s">
        <v>39</v>
      </c>
      <c r="G15" s="8">
        <f>E15*1.8</f>
        <v>0.09</v>
      </c>
    </row>
    <row r="16">
      <c r="A16" t="s">
        <v>40</v>
      </c>
      <c r="B16" t="s">
        <v>41</v>
      </c>
      <c r="C16" t="s">
        <v>36</v>
      </c>
      <c r="D16" s="4">
        <v>0.3</v>
      </c>
      <c r="E16" s="6">
        <f>D16*$B$2</f>
        <v>0.3</v>
      </c>
      <c r="F16" t="s">
        <v>15</v>
      </c>
      <c r="G16" s="8">
        <f>E16*0.4</f>
        <v>0.12</v>
      </c>
    </row>
    <row r="17">
      <c r="A17" t="s">
        <v>42</v>
      </c>
      <c r="B17" t="s">
        <v>43</v>
      </c>
      <c r="C17" t="s">
        <v>36</v>
      </c>
      <c r="D17" s="4">
        <v>0.04</v>
      </c>
      <c r="E17" s="6">
        <f>D17*$B$2</f>
        <v>0.04</v>
      </c>
      <c r="F17" t="s">
        <v>15</v>
      </c>
      <c r="G17" s="8">
        <f>E17*3.4</f>
        <v>0.136</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s" s="12">
        <v>53</v>
      </c>
      <c r="E2" t="s" s="12"/>
      <c r="F2"/>
    </row>
    <row r="3">
      <c r="A3" t="s">
        <v>51</v>
      </c>
      <c r="B3">
        <v>2</v>
      </c>
      <c r="C3" t="s">
        <v>54</v>
      </c>
      <c r="D3"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2"/>
      <c r="F3"/>
    </row>
    <row r="4">
      <c r="A4" t="s">
        <v>51</v>
      </c>
      <c r="B4">
        <v>3</v>
      </c>
      <c r="C4" t="s">
        <v>55</v>
      </c>
      <c r="D4" t="s" s="12">
        <v>56</v>
      </c>
      <c r="E4" t="s" s="12"/>
      <c r="F4"/>
    </row>
    <row r="5">
      <c r="A5" t="s">
        <v>51</v>
      </c>
      <c r="B5">
        <v>4</v>
      </c>
      <c r="C5" t="s">
        <v>55</v>
      </c>
      <c r="D5"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2"/>
      <c r="F5"/>
    </row>
    <row r="6">
      <c r="A6" t="s">
        <v>51</v>
      </c>
      <c r="B6">
        <v>5</v>
      </c>
      <c r="C6" t="s">
        <v>57</v>
      </c>
      <c r="D6" t="s" s="12">
        <v>58</v>
      </c>
      <c r="E6" t="s" s="12"/>
      <c r="F6"/>
    </row>
    <row r="7">
      <c r="A7" t="s">
        <v>51</v>
      </c>
      <c r="B7">
        <v>6</v>
      </c>
      <c r="C7" t="s">
        <v>59</v>
      </c>
      <c r="D7" t="inlineStr" s="12">
        <is>
          <t>Verser progressivement le fond brun bouillant en remuant au fouet. Porter à ébullition sans arrêter de remuer. Ajouter les tomates concassées, l'ail et le bouquet garni.</t>
        </is>
      </c>
      <c r="E7" t="s" s="12"/>
      <c r="F7"/>
    </row>
    <row r="8">
      <c r="A8" t="s">
        <v>51</v>
      </c>
      <c r="B8">
        <v>7</v>
      </c>
      <c r="C8" t="s">
        <v>60</v>
      </c>
      <c r="D8" t="s" s="12">
        <v>61</v>
      </c>
      <c r="E8" t="s" s="12">
        <v>62</v>
      </c>
      <c r="F8"/>
    </row>
    <row r="9">
      <c r="A9" t="s">
        <v>51</v>
      </c>
      <c r="B9">
        <v>8</v>
      </c>
      <c r="C9" t="s">
        <v>63</v>
      </c>
      <c r="D9" t="s" s="12">
        <v>64</v>
      </c>
      <c r="E9" t="s" s="12"/>
      <c r="F9"/>
    </row>
    <row r="10">
      <c r="A10" t="s">
        <v>51</v>
      </c>
      <c r="B10">
        <v>9</v>
      </c>
      <c r="C10" t="s">
        <v>65</v>
      </c>
      <c r="D10" t="s" s="12">
        <v>66</v>
      </c>
      <c r="E10" t="s" s="12">
        <v>67</v>
      </c>
      <c r="F10"/>
    </row>
    <row r="11">
      <c r="A11" t="s">
        <v>68</v>
      </c>
      <c r="B11">
        <v>1</v>
      </c>
      <c r="C11" t="s">
        <v>69</v>
      </c>
      <c r="D11" t="s" s="12">
        <v>70</v>
      </c>
      <c r="E11" t="s" s="12"/>
      <c r="F11"/>
    </row>
    <row r="12">
      <c r="A12" t="s">
        <v>71</v>
      </c>
      <c r="B12">
        <v>1</v>
      </c>
      <c r="C12" t="s">
        <v>52</v>
      </c>
      <c r="D12" t="s" s="12">
        <v>72</v>
      </c>
      <c r="E12" t="s" s="12"/>
      <c r="F12"/>
    </row>
    <row r="13">
      <c r="A13" t="s">
        <v>71</v>
      </c>
      <c r="B13">
        <v>2</v>
      </c>
      <c r="C13" t="s">
        <v>55</v>
      </c>
      <c r="D13" t="inlineStr" s="12">
        <is>
          <t>Réaliser le roux — Faire fondre le beurre en parcelles dans une sauteuse. Ajouter la farine tamisée et mélanger à l'aide d'une spatule jusqu'à obtenir un mélange lisse.</t>
        </is>
      </c>
      <c r="E13" t="s" s="12"/>
      <c r="F13"/>
    </row>
    <row r="14">
      <c r="A14" t="s">
        <v>71</v>
      </c>
      <c r="B14">
        <v>3</v>
      </c>
      <c r="C14" t="s">
        <v>60</v>
      </c>
      <c r="D14" t="inlineStr" s="12">
        <is>
          <t>Cuire le roux brun — Prolonger la cuisson jusqu'à dextrinisation — hydrolyse de l'amidon et caramélisation légère. Ne pas exagérer la coloration qui doit être brun clair. Au-delà apparaît un mauvais goût de corne brûlée.</t>
        </is>
      </c>
      <c r="E14" t="s" s="12">
        <v>73</v>
      </c>
      <c r="F14"/>
    </row>
    <row r="15">
      <c r="A15" t="s">
        <v>71</v>
      </c>
      <c r="B15">
        <v>4</v>
      </c>
      <c r="C15" t="s">
        <v>65</v>
      </c>
      <c r="D15" t="s" s="12">
        <v>74</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51</v>
      </c>
      <c r="C2" t="s">
        <v>79</v>
      </c>
      <c r="D2" s="6">
        <f>'Besoins'!$B$2*1</f>
        <v>1</v>
      </c>
      <c r="E2" t="s">
        <v>3</v>
      </c>
    </row>
    <row r="3">
      <c r="A3">
        <v>1</v>
      </c>
      <c r="B3" t="s">
        <v>80</v>
      </c>
      <c r="C3" t="s">
        <v>79</v>
      </c>
      <c r="D3" s="6">
        <f>'Besoins'!$B$2*3</f>
        <v>3</v>
      </c>
      <c r="E3" t="s">
        <v>3</v>
      </c>
    </row>
    <row r="4">
      <c r="A4">
        <v>2</v>
      </c>
      <c r="B4" t="s">
        <v>81</v>
      </c>
      <c r="C4" t="s">
        <v>82</v>
      </c>
      <c r="D4" s="6">
        <f>'Besoins'!$B$2*2.925</f>
        <v>2.925</v>
      </c>
      <c r="E4" t="s">
        <v>3</v>
      </c>
    </row>
    <row r="5">
      <c r="A5">
        <v>2</v>
      </c>
      <c r="B5" t="s">
        <v>83</v>
      </c>
      <c r="C5" t="s">
        <v>82</v>
      </c>
      <c r="D5" s="6">
        <f>'Besoins'!$B$2*0.075</f>
        <v>0.075</v>
      </c>
      <c r="E5" t="s">
        <v>15</v>
      </c>
    </row>
    <row r="6">
      <c r="A6">
        <v>1</v>
      </c>
      <c r="B6" t="s">
        <v>84</v>
      </c>
      <c r="C6" t="s">
        <v>79</v>
      </c>
      <c r="D6" s="6">
        <f>'Besoins'!$B$2*0.12</f>
        <v>0.12</v>
      </c>
      <c r="E6" t="s">
        <v>15</v>
      </c>
    </row>
    <row r="7">
      <c r="A7">
        <v>2</v>
      </c>
      <c r="B7" t="s">
        <v>85</v>
      </c>
      <c r="C7" t="s">
        <v>82</v>
      </c>
      <c r="D7" s="6">
        <f>'Besoins'!$B$2*0.06</f>
        <v>0.06</v>
      </c>
      <c r="E7" t="s">
        <v>15</v>
      </c>
    </row>
    <row r="8">
      <c r="A8">
        <v>2</v>
      </c>
      <c r="B8" t="s">
        <v>86</v>
      </c>
      <c r="C8" t="s">
        <v>82</v>
      </c>
      <c r="D8" s="6">
        <f>'Besoins'!$B$2*0.06</f>
        <v>0.06</v>
      </c>
      <c r="E8" t="s">
        <v>15</v>
      </c>
    </row>
    <row r="9">
      <c r="A9">
        <v>1</v>
      </c>
      <c r="B9" t="s">
        <v>87</v>
      </c>
      <c r="C9" t="s">
        <v>82</v>
      </c>
      <c r="D9" s="6">
        <f>'Besoins'!$B$2*0.05</f>
        <v>0.05</v>
      </c>
      <c r="E9" t="s">
        <v>15</v>
      </c>
    </row>
    <row r="10">
      <c r="A10">
        <v>1</v>
      </c>
      <c r="B10" t="s">
        <v>88</v>
      </c>
      <c r="C10" t="s">
        <v>82</v>
      </c>
      <c r="D10" s="6">
        <f>'Besoins'!$B$2*0.05</f>
        <v>0.05</v>
      </c>
      <c r="E10" t="s">
        <v>15</v>
      </c>
    </row>
    <row r="11">
      <c r="A11">
        <v>1</v>
      </c>
      <c r="B11" t="s">
        <v>89</v>
      </c>
      <c r="C11" t="s">
        <v>82</v>
      </c>
      <c r="D11" s="6">
        <f>'Besoins'!$B$2*0.3</f>
        <v>0.3</v>
      </c>
      <c r="E11" t="s">
        <v>15</v>
      </c>
    </row>
    <row r="12">
      <c r="A12">
        <v>1</v>
      </c>
      <c r="B12" t="s">
        <v>90</v>
      </c>
      <c r="C12" t="s">
        <v>82</v>
      </c>
      <c r="D12" s="6">
        <f>'Besoins'!$B$2*0.04</f>
        <v>0.04</v>
      </c>
      <c r="E12" t="s">
        <v>15</v>
      </c>
    </row>
    <row r="13">
      <c r="A13">
        <v>1</v>
      </c>
      <c r="B13" t="s">
        <v>91</v>
      </c>
      <c r="C13" t="s">
        <v>82</v>
      </c>
      <c r="D13" s="6">
        <f>'Besoins'!$B$2*0.02</f>
        <v>0.02</v>
      </c>
      <c r="E13" t="s">
        <v>15</v>
      </c>
    </row>
    <row r="14">
      <c r="A14">
        <v>1</v>
      </c>
      <c r="B14" t="s">
        <v>92</v>
      </c>
      <c r="C14" t="s">
        <v>82</v>
      </c>
      <c r="D14" s="6">
        <f>'Besoins'!$B$2*0.01</f>
        <v>0.01</v>
      </c>
      <c r="E14" t="s">
        <v>15</v>
      </c>
    </row>
    <row r="15">
      <c r="A15">
        <v>1</v>
      </c>
      <c r="B15" t="s">
        <v>93</v>
      </c>
      <c r="C15" t="s">
        <v>82</v>
      </c>
      <c r="D15" s="6">
        <f>'Besoins'!$B$2*1</f>
        <v>1</v>
      </c>
      <c r="E15"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2">
        <v>94</v>
      </c>
      <c r="B1"/>
      <c r="C1"/>
      <c r="D1"/>
    </row>
    <row r="2">
      <c r="A2" t="str" s="13">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4">
        <v>95</v>
      </c>
      <c r="B4"/>
      <c r="C4"/>
      <c r="D4"/>
    </row>
    <row r="5">
      <c r="A5" t="s" s="15">
        <v>96</v>
      </c>
      <c r="B5" t="str" s="12">
        <f>"[METTRE EN PLACE] "&amp;Procedure!D2</f>
        <v>[METTRE EN PLACE] Mettre en place — Peser, mesurer et contrôler les denrées.</v>
      </c>
      <c r="C5"/>
      <c r="D5"/>
    </row>
    <row r="6">
      <c r="A6" t="s" s="15">
        <v>97</v>
      </c>
      <c r="B6" t="str" s="12">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6">
        <f>Besoins!E7</f>
        <v>0.05</v>
      </c>
      <c r="D7" t="str">
        <f>Besoins!F7</f>
        <v>kg</v>
      </c>
    </row>
    <row r="8">
      <c r="A8"/>
      <c r="B8" t="str">
        <f>Besoins!B15</f>
        <v>CAROTTE France cat.I botte</v>
      </c>
      <c r="C8" s="6">
        <f>Besoins!E15</f>
        <v>0.05</v>
      </c>
      <c r="D8" t="str">
        <f>Besoins!F15</f>
        <v>kg</v>
      </c>
    </row>
    <row r="9">
      <c r="A9"/>
      <c r="B9" t="str">
        <f>Besoins!B16</f>
        <v>OIGNON jaune France cat.I 60-80mm</v>
      </c>
      <c r="C9" s="6">
        <f>Besoins!E16</f>
        <v>0.3</v>
      </c>
      <c r="D9" t="str">
        <f>Besoins!F16</f>
        <v>kg</v>
      </c>
    </row>
    <row r="10">
      <c r="A10"/>
      <c r="B10" t="str">
        <f>Besoins!B14</f>
        <v>AIL frais France cat.I 60-80mm</v>
      </c>
      <c r="C10" s="6">
        <f>Besoins!E14</f>
        <v>0.01</v>
      </c>
      <c r="D10" t="str">
        <f>Besoins!F14</f>
        <v>kg</v>
      </c>
    </row>
    <row r="11">
      <c r="A11"/>
      <c r="B11" t="str">
        <f>Besoins!B11</f>
        <v>Bouquet garni sachet dose</v>
      </c>
      <c r="C11" s="6">
        <f>Besoins!E11</f>
        <v>1</v>
      </c>
      <c r="D11" t="str">
        <f>Besoins!F11</f>
        <v>pc</v>
      </c>
    </row>
    <row r="12">
      <c r="A12" t="s" s="15">
        <v>98</v>
      </c>
      <c r="B12" t="str" s="12">
        <f>"[ÉTUVER] "&amp;Procedure!D4</f>
        <v>[ÉTUVER] Reconstituer le fond brun de veau selon le mode d'emploi et le porter à ébullition.</v>
      </c>
      <c r="C12"/>
      <c r="D12"/>
    </row>
    <row r="13">
      <c r="A13"/>
      <c r="B13" t="s">
        <v>99</v>
      </c>
      <c r="C13" s="6">
        <f>'Besoins'!$B$2*3</f>
        <v>3</v>
      </c>
      <c r="D13" t="s">
        <v>3</v>
      </c>
    </row>
    <row r="14">
      <c r="A14" t="s" s="15">
        <v>100</v>
      </c>
      <c r="B14" t="str" s="12">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6">
        <f>Besoins!E7</f>
        <v>0.05</v>
      </c>
      <c r="D15" t="str">
        <f>Besoins!F7</f>
        <v>kg</v>
      </c>
    </row>
    <row r="16">
      <c r="A16"/>
      <c r="B16" t="str">
        <f>Besoins!B15</f>
        <v>CAROTTE France cat.I botte</v>
      </c>
      <c r="C16" s="6">
        <f>Besoins!E15</f>
        <v>0.05</v>
      </c>
      <c r="D16" t="str">
        <f>Besoins!F15</f>
        <v>kg</v>
      </c>
    </row>
    <row r="17">
      <c r="A17"/>
      <c r="B17" t="str">
        <f>Besoins!B16</f>
        <v>OIGNON jaune France cat.I 60-80mm</v>
      </c>
      <c r="C17" s="6">
        <f>Besoins!E16</f>
        <v>0.3</v>
      </c>
      <c r="D17" t="str">
        <f>Besoins!F16</f>
        <v>kg</v>
      </c>
    </row>
    <row r="18">
      <c r="A18"/>
      <c r="B18" t="s">
        <v>101</v>
      </c>
      <c r="C18" s="6">
        <f>'Besoins'!$B$2*0.12</f>
        <v>0.12</v>
      </c>
      <c r="D18" t="s">
        <v>15</v>
      </c>
    </row>
    <row r="19">
      <c r="A19"/>
      <c r="B19" t="str">
        <f>Besoins!B17</f>
        <v>TOMATE ronde Espagne cat.I 67-82mm</v>
      </c>
      <c r="C19" s="6">
        <f>Besoins!E17</f>
        <v>0.04</v>
      </c>
      <c r="D19" t="str">
        <f>Besoins!F17</f>
        <v>kg</v>
      </c>
    </row>
    <row r="20">
      <c r="A20"/>
      <c r="B20" t="str">
        <f>Besoins!B9</f>
        <v>concentré de tomates</v>
      </c>
      <c r="C20" s="6">
        <f>Besoins!E9</f>
        <v>0.02</v>
      </c>
      <c r="D20" t="str">
        <f>Besoins!F9</f>
        <v>kg</v>
      </c>
    </row>
    <row r="21">
      <c r="A21"/>
      <c r="B21" t="str">
        <f>Besoins!B14</f>
        <v>AIL frais France cat.I 60-80mm</v>
      </c>
      <c r="C21" s="6">
        <f>Besoins!E14</f>
        <v>0.01</v>
      </c>
      <c r="D21" t="str">
        <f>Besoins!F14</f>
        <v>kg</v>
      </c>
    </row>
    <row r="22">
      <c r="A22"/>
      <c r="B22" t="str">
        <f>Besoins!B11</f>
        <v>Bouquet garni sachet dose</v>
      </c>
      <c r="C22" s="6">
        <f>Besoins!E11</f>
        <v>1</v>
      </c>
      <c r="D22" t="str">
        <f>Besoins!F11</f>
        <v>pc</v>
      </c>
    </row>
    <row r="23">
      <c r="A23" t="s" s="15">
        <v>102</v>
      </c>
      <c r="B23" t="str" s="12">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6">
        <f>Besoins!E17</f>
        <v>0.04</v>
      </c>
      <c r="D24" t="str">
        <f>Besoins!F17</f>
        <v>kg</v>
      </c>
    </row>
    <row r="25">
      <c r="A25"/>
      <c r="B25" t="str">
        <f>Besoins!B9</f>
        <v>concentré de tomates</v>
      </c>
      <c r="C25" s="6">
        <f>Besoins!E9</f>
        <v>0.02</v>
      </c>
      <c r="D25" t="str">
        <f>Besoins!F9</f>
        <v>kg</v>
      </c>
    </row>
    <row r="26">
      <c r="A26" t="s" s="15">
        <v>103</v>
      </c>
      <c r="B26" t="str" s="12">
        <f>"[VERSER] "&amp;Procedure!D7</f>
        <v>[VERSER] Verser progressivement le fond brun bouillant en remuant au fouet. Porter à ébullition sans arrêter de remuer. Ajouter les tomates concassées, l'ail et le bouquet garni.</v>
      </c>
      <c r="C26"/>
      <c r="D26"/>
    </row>
    <row r="27">
      <c r="A27"/>
      <c r="B27" t="s">
        <v>99</v>
      </c>
      <c r="C27" s="6">
        <f>'Besoins'!$B$2*3</f>
        <v>3</v>
      </c>
      <c r="D27" t="s">
        <v>3</v>
      </c>
    </row>
    <row r="28">
      <c r="A28"/>
      <c r="B28" t="s">
        <v>101</v>
      </c>
      <c r="C28" s="6">
        <f>'Besoins'!$B$2*0.12</f>
        <v>0.12</v>
      </c>
      <c r="D28" t="s">
        <v>15</v>
      </c>
    </row>
    <row r="29">
      <c r="A29"/>
      <c r="B29" t="str">
        <f>Besoins!B17</f>
        <v>TOMATE ronde Espagne cat.I 67-82mm</v>
      </c>
      <c r="C29" s="6">
        <f>Besoins!E17</f>
        <v>0.04</v>
      </c>
      <c r="D29" t="str">
        <f>Besoins!F17</f>
        <v>kg</v>
      </c>
    </row>
    <row r="30">
      <c r="A30"/>
      <c r="B30" t="str">
        <f>Besoins!B14</f>
        <v>AIL frais France cat.I 60-80mm</v>
      </c>
      <c r="C30" s="6">
        <f>Besoins!E14</f>
        <v>0.01</v>
      </c>
      <c r="D30" t="str">
        <f>Besoins!F14</f>
        <v>kg</v>
      </c>
    </row>
    <row r="31">
      <c r="A31"/>
      <c r="B31" t="str">
        <f>Besoins!B11</f>
        <v>Bouquet garni sachet dose</v>
      </c>
      <c r="C31" s="6">
        <f>Besoins!E11</f>
        <v>1</v>
      </c>
      <c r="D31" t="str">
        <f>Besoins!F11</f>
        <v>pc</v>
      </c>
    </row>
    <row r="32">
      <c r="A32" t="s" s="15">
        <v>104</v>
      </c>
      <c r="B32" t="str" s="12">
        <f>"[CUIRE] "&amp;Procedure!D8</f>
        <v>[CUIRE] Cuire la sauce à couvert au four de préférence, en dépouillant aussi souvent que nécessaire.</v>
      </c>
      <c r="C32"/>
      <c r="D32"/>
    </row>
    <row r="33">
      <c r="A33"/>
      <c r="B33" t="str" s="16">
        <f>"ℹ "&amp;Procedure!E8</f>
        <v>ℹ</v>
      </c>
      <c r="C33"/>
      <c r="D33"/>
    </row>
    <row r="34">
      <c r="A34" t="s" s="15">
        <v>105</v>
      </c>
      <c r="B34" t="str" s="12">
        <f>"[PASSER] "&amp;Procedure!D9</f>
        <v>[PASSER] Passer la sauce espagnole au chinois étamine en foulant légèrement — Vérifier l'assaisonnement et l'onctuosité.</v>
      </c>
      <c r="C34"/>
      <c r="D34"/>
    </row>
    <row r="35">
      <c r="A35" t="s" s="15">
        <v>106</v>
      </c>
      <c r="B35" t="str" s="12">
        <f>"[REFROIDIR] "&amp;Procedure!D10</f>
        <v>[REFROIDIR] Refroidir rapidement et réserver à couvert au réfrigérateur, ou tamponner et maintenir au bain-marie.</v>
      </c>
      <c r="C35"/>
      <c r="D35"/>
    </row>
    <row r="36">
      <c r="A36"/>
      <c r="B36" t="str" s="16">
        <f>"ℹ "&amp;Procedure!E10</f>
        <v>ℹ</v>
      </c>
      <c r="C36"/>
      <c r="D36"/>
    </row>
    <row r="37">
      <c r="A37"/>
      <c r="B37"/>
      <c r="C37"/>
      <c r="D37"/>
    </row>
    <row r="38">
      <c r="A38" t="s" s="14">
        <v>107</v>
      </c>
      <c r="B38"/>
      <c r="C38"/>
      <c r="D38"/>
    </row>
    <row r="39">
      <c r="A39" t="s" s="15">
        <v>96</v>
      </c>
      <c r="B39" t="str" s="12">
        <f>"[DISSOUDRE] "&amp;Procedure!D11</f>
        <v>[DISSOUDRE] Délayer la poudre dans l'eau froide en fouettant, puis porter à ébullition en remuant régulièrement.</v>
      </c>
      <c r="C39"/>
      <c r="D39"/>
    </row>
    <row r="40">
      <c r="A40"/>
      <c r="B40"/>
      <c r="C40"/>
      <c r="D40"/>
    </row>
    <row r="41">
      <c r="A41" t="s" s="14">
        <v>108</v>
      </c>
      <c r="B41"/>
      <c r="C41"/>
      <c r="D41"/>
    </row>
    <row r="42">
      <c r="A42" t="s" s="15">
        <v>96</v>
      </c>
      <c r="B42" t="str" s="12">
        <f>"[METTRE EN PLACE] "&amp;Procedure!D12</f>
        <v>[METTRE EN PLACE] Mettre en place — Peser, mesurer et contrôler les denrées. Tamiser la farine. Découper le beurre en parcelles.</v>
      </c>
      <c r="C42"/>
      <c r="D42"/>
    </row>
    <row r="43">
      <c r="A43" t="s" s="15">
        <v>97</v>
      </c>
      <c r="B43" t="str" s="12">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6">
        <f>Besoins!E13</f>
        <v>0.06</v>
      </c>
      <c r="D44" t="str">
        <f>Besoins!F13</f>
        <v>kg</v>
      </c>
    </row>
    <row r="45">
      <c r="A45"/>
      <c r="B45" t="str">
        <f>Besoins!B10</f>
        <v>farine de blé tamisée type 55</v>
      </c>
      <c r="C45" s="6">
        <f>Besoins!E10</f>
        <v>0.06</v>
      </c>
      <c r="D45" t="str">
        <f>Besoins!F10</f>
        <v>kg</v>
      </c>
    </row>
    <row r="46">
      <c r="A46" t="s" s="15">
        <v>98</v>
      </c>
      <c r="B46" t="str" s="12">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6">
        <f>"ℹ "&amp;Procedure!E14</f>
        <v>ℹ</v>
      </c>
      <c r="C47"/>
      <c r="D47"/>
    </row>
    <row r="48">
      <c r="A48" t="s" s="15">
        <v>100</v>
      </c>
      <c r="B48" t="str" s="12">
        <f>"[REFROIDIR] "&amp;Procedure!D15</f>
        <v>[REFROIDIR] Arrêter et refroidir rapidement — Attention : à quantités égales, le roux brun procure une liaison inférieure au roux blanc.</v>
      </c>
      <c r="C48"/>
      <c r="D48"/>
    </row>
    <row r="49">
      <c r="A49"/>
      <c r="B49"/>
      <c r="C49"/>
      <c r="D49"/>
    </row>
    <row r="50">
      <c r="A50" t="s" s="17">
        <v>109</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2026-09-15T12:39:04Z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2026-09-15T12:39:04Z</dcterms:modified>
  <cp:revision>1</cp:revision>
</cp:coreProperties>
</file>