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<sst xmlns="http://schemas.openxmlformats.org/spreadsheetml/2006/main" count="131" uniqueCount="131">
  <si>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</si>
  <si>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</si>
  <si>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FUMET DE POISSON</t>
  </si>
  <si>
    <t>Code</t>
  </si>
  <si>
    <t>GRO_CDR_B266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</si>
  <si>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</si>
  <si>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</si>
  <si>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</si>
  <si>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</si>
  <si>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</si>
  <si>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</si>
  <si>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</si>
  <si>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</si>
  <si>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</si>
  <si>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</si>
  <si>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</si>
  <si>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</si>
  <si>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</si>
  <si>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</si>
  <si>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</si>
  <si>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</si>
  <si>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</si>
  <si>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</si>
  <si>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</si>
  <si>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</si>
  <si>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</si>
  <si>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</si>
  <si>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</si>
  <si>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</si>
  <si>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</si>
  <si>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</si>
  <si>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</si>
  <si>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</si>
  <si>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</si>
  <si>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</si>
  <si>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</si>
  <si>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</si>
  <si>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</si>
  <si>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</si>
  <si>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</si>
  <si>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</si>
  <si>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</si>
  <si>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</si>
  <si>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</si>
  <si>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</si>
  <si>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</si>
  <si>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</si>
  <si>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</si>
  <si>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</si>
  <si>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</si>
  <si>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</si>
  <si>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</si>
  <si>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</si>
  <si>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</si>
  <si>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</si>
  <si>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</si>
  <si>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</si>
  <si>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</si>
  <si>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</si>
  <si>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</si>
  <si>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</si>
  <si>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</si>
  <si>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</si>
  <si>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</si>
  <si>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</si>
  <si>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</si>
  <si>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</si>
  <si>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</si>
  <si>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</si>
  <si>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</si>
  <si>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</si>
  <si>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</si>
  <si>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</si>
  <si>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et parures de poisson</t>
  </si>
  <si>
    <t>matiere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</si>
  <si>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</si>
  <si>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</si>
  <si>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</si>
  <si>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CAROTTE France extra colis 12kg</t>
  </si>
  <si>
    <t xml:space="preserve">    ↳ Parures et pieds de champignons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</si>
  <si>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</si>
  <si>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</si>
  <si>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</si>
  <si>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</si>
  <si>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</si>
  <si>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</si>
  <si>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</si>
  <si>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</si>
  <si>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</si>
  <si>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 BLANC CUISSON (L)</t>
  </si>
  <si>
    <t xml:space="preserve">        ↳ Vin blanc bib 10L UE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</si>
  <si>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</si>
  <si>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</si>
  <si>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</si>
  <si>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</si>
  <si>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</si>
  <si>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</si>
  <si>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</si>
  <si>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</si>
  <si>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</si>
  <si>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</si>
  <si>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</si>
  <si>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</si>
  <si>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</si>
  <si>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</si>
  <si>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</si>
  <si>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</si>
  <si>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</si>
  <si>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</si>
  <si>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</si>
  <si>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</si>
  <si>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</si>
  <si>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</si>
  <si>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</si>
  <si>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</si>
  <si>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BOUQUET GARNI</t>
  </si>
  <si>
    <t>TRIER</t>
  </si>
  <si>
    <t>Mise en place — Peser et mesurer toutes les denrées, vérifier leur fraîcheur.</t>
  </si>
  <si>
    <t>FOURRER</t>
  </si>
  <si>
    <t>Fiche technique — FUMET DE POISSON</t>
  </si>
  <si>
    <t>FUMET DE POISSON  GRO_CDR_B266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</si>
  <si>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</si>
  <si>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</si>
  <si>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</si>
  <si>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</si>
  <si>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</si>
  <si>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</si>
  <si>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5.</t>
  </si>
  <si>
    <t>6.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</si>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</sst>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1.6188</v>
      </c>
    </row>
    <row r="12">
      <c r="A12" t="s" s="3">
        <v>17</v>
      </c>
      <c r="B12" s="4">
        <v>1.6188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1.6188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E8*24.02</f>
        <v>0.2402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E9*12</f>
        <v>0.012</v>
      </c>
    </row>
    <row r="10">
      <c r="A10" t="s">
        <v>43</v>
      </c>
      <c r="B10" t="s">
        <v>44</v>
      </c>
      <c r="C10" t="s">
        <v>45</v>
      </c>
      <c r="D10" s="9">
        <v>0.001</v>
      </c>
      <c r="E10" s="11">
        <f>D10*$B$2</f>
        <v>0.001</v>
      </c>
      <c r="F10" t="s">
        <v>42</v>
      </c>
      <c r="G10" s="4">
        <f>E10*9.8</f>
        <v>0.0098</v>
      </c>
    </row>
    <row r="11">
      <c r="A11" t="s">
        <v>46</v>
      </c>
      <c r="B11" t="s">
        <v>47</v>
      </c>
      <c r="C11" t="s">
        <v>45</v>
      </c>
      <c r="D11" s="9">
        <v>0.001</v>
      </c>
      <c r="E11" s="11">
        <f>D11*$B$2</f>
        <v>0.001</v>
      </c>
      <c r="F11" t="s">
        <v>42</v>
      </c>
      <c r="G11" s="4">
        <f>E11*8.5</f>
        <v>0.0085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42</v>
      </c>
      <c r="G12" s="4">
        <f>E12*5.2</f>
        <v>0.208</v>
      </c>
    </row>
    <row r="13">
      <c r="A13" t="s">
        <v>51</v>
      </c>
      <c r="B13" t="s">
        <v>52</v>
      </c>
      <c r="C13" t="s">
        <v>53</v>
      </c>
      <c r="D13" s="9">
        <v>0.05</v>
      </c>
      <c r="E13" s="11">
        <f>D13*$B$2</f>
        <v>0.05</v>
      </c>
      <c r="F13" t="s">
        <v>42</v>
      </c>
      <c r="G13" s="4">
        <f>E13*1.1</f>
        <v>0.055</v>
      </c>
    </row>
    <row r="14">
      <c r="A14" t="s">
        <v>54</v>
      </c>
      <c r="B14" t="s">
        <v>55</v>
      </c>
      <c r="C14" t="s">
        <v>53</v>
      </c>
      <c r="D14" s="9">
        <v>0.03</v>
      </c>
      <c r="E14" s="11">
        <f>D14*$B$2</f>
        <v>0.03</v>
      </c>
      <c r="F14" t="s">
        <v>42</v>
      </c>
      <c r="G14" s="4">
        <f>E14*1.3</f>
        <v>0.039</v>
      </c>
    </row>
    <row r="15">
      <c r="A15" t="s">
        <v>56</v>
      </c>
      <c r="B15" t="s">
        <v>57</v>
      </c>
      <c r="C15" t="s">
        <v>53</v>
      </c>
      <c r="D15" s="9">
        <v>0.08</v>
      </c>
      <c r="E15" s="11">
        <f>D15*$B$2</f>
        <v>0.08</v>
      </c>
      <c r="F15" t="s">
        <v>42</v>
      </c>
      <c r="G15" s="4">
        <f>E15*0.4</f>
        <v>0.032</v>
      </c>
    </row>
    <row r="16">
      <c r="A16" t="s" s="12">
        <v>58</v>
      </c>
      <c r="B16" t="s">
        <v>59</v>
      </c>
      <c r="C16" t="s">
        <v>53</v>
      </c>
      <c r="D16" s="9">
        <v>0.02</v>
      </c>
      <c r="E16" s="11">
        <f>D16*$B$2</f>
        <v>0.02</v>
      </c>
      <c r="F16" t="s">
        <v>42</v>
      </c>
      <c r="G16" s="4">
        <f>E16*1</f>
        <v>0.02</v>
      </c>
    </row>
    <row r="17">
      <c r="A17" t="s">
        <v>60</v>
      </c>
      <c r="B17" t="s">
        <v>61</v>
      </c>
      <c r="C17" t="s">
        <v>53</v>
      </c>
      <c r="D17" s="9">
        <v>0.2</v>
      </c>
      <c r="E17" s="11">
        <f>D17*$B$2</f>
        <v>0.2</v>
      </c>
      <c r="F17" t="s">
        <v>62</v>
      </c>
      <c r="G17" s="4">
        <f>E17*0.45</f>
        <v>0.09</v>
      </c>
    </row>
    <row r="18">
      <c r="A18" t="s" s="12">
        <v>63</v>
      </c>
      <c r="B18" t="s">
        <v>64</v>
      </c>
      <c r="C18" t="s">
        <v>65</v>
      </c>
      <c r="D18" s="9">
        <v>0.6</v>
      </c>
      <c r="E18" s="11">
        <f>D18*$B$2</f>
        <v>0.6</v>
      </c>
      <c r="F18" t="s">
        <v>42</v>
      </c>
      <c r="G18" s="4">
        <f>E18*1.5</f>
        <v>0.9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0.6</v>
      </c>
      <c r="E3" t="s">
        <v>42</v>
      </c>
      <c r="F3" t="s">
        <v>65</v>
      </c>
    </row>
    <row r="4">
      <c r="A4">
        <v>1</v>
      </c>
      <c r="B4" t="s">
        <v>75</v>
      </c>
      <c r="C4" t="s">
        <v>74</v>
      </c>
      <c r="D4" s="11">
        <v>0.04</v>
      </c>
      <c r="E4" t="s">
        <v>42</v>
      </c>
      <c r="F4" t="s">
        <v>50</v>
      </c>
    </row>
    <row r="5">
      <c r="A5">
        <v>1</v>
      </c>
      <c r="B5" t="s">
        <v>76</v>
      </c>
      <c r="C5" t="s">
        <v>74</v>
      </c>
      <c r="D5" s="11">
        <v>0.03</v>
      </c>
      <c r="E5" t="s">
        <v>42</v>
      </c>
      <c r="F5" t="s">
        <v>53</v>
      </c>
    </row>
    <row r="6">
      <c r="A6">
        <v>1</v>
      </c>
      <c r="B6" t="s">
        <v>77</v>
      </c>
      <c r="C6" t="s">
        <v>74</v>
      </c>
      <c r="D6" s="11">
        <v>0.08</v>
      </c>
      <c r="E6" t="s">
        <v>42</v>
      </c>
      <c r="F6" t="s">
        <v>53</v>
      </c>
    </row>
    <row r="7">
      <c r="A7">
        <v>1</v>
      </c>
      <c r="B7" t="s">
        <v>78</v>
      </c>
      <c r="C7" t="s">
        <v>74</v>
      </c>
      <c r="D7" s="11">
        <v>0.05</v>
      </c>
      <c r="E7" t="s">
        <v>42</v>
      </c>
      <c r="F7" t="s">
        <v>53</v>
      </c>
    </row>
    <row r="8">
      <c r="A8">
        <v>1</v>
      </c>
      <c r="B8" t="s">
        <v>79</v>
      </c>
      <c r="C8" t="s">
        <v>74</v>
      </c>
      <c r="D8" s="11">
        <v>0.02</v>
      </c>
      <c r="E8" t="s">
        <v>42</v>
      </c>
      <c r="F8" t="s">
        <v>53</v>
      </c>
    </row>
    <row r="9">
      <c r="A9">
        <v>1</v>
      </c>
      <c r="B9" t="s">
        <v>80</v>
      </c>
      <c r="C9" t="s">
        <v>71</v>
      </c>
      <c r="D9" s="11">
        <v>1</v>
      </c>
      <c r="E9" t="s">
        <v>81</v>
      </c>
      <c r="F9" t="s">
        <v>82</v>
      </c>
    </row>
    <row r="10">
      <c r="A10">
        <v>2</v>
      </c>
      <c r="B10" t="s">
        <v>83</v>
      </c>
      <c r="C10" t="s">
        <v>71</v>
      </c>
      <c r="D10" s="11">
        <v>0.02</v>
      </c>
      <c r="E10" t="s">
        <v>42</v>
      </c>
      <c r="F10" t="s">
        <v>84</v>
      </c>
    </row>
    <row r="11">
      <c r="A11">
        <v>3</v>
      </c>
      <c r="B11" t="s">
        <v>85</v>
      </c>
      <c r="C11" t="s">
        <v>74</v>
      </c>
      <c r="D11" s="11">
        <v>0.2</v>
      </c>
      <c r="E11" t="s">
        <v>62</v>
      </c>
      <c r="F11" t="s">
        <v>53</v>
      </c>
    </row>
    <row r="12">
      <c r="A12">
        <v>2</v>
      </c>
      <c r="B12" t="s">
        <v>86</v>
      </c>
      <c r="C12" t="s">
        <v>74</v>
      </c>
      <c r="D12" s="11">
        <v>0.001</v>
      </c>
      <c r="E12" t="s">
        <v>42</v>
      </c>
      <c r="F12" t="s">
        <v>45</v>
      </c>
    </row>
    <row r="13">
      <c r="A13">
        <v>2</v>
      </c>
      <c r="B13" t="s">
        <v>87</v>
      </c>
      <c r="C13" t="s">
        <v>74</v>
      </c>
      <c r="D13" s="11">
        <v>0.001</v>
      </c>
      <c r="E13" t="s">
        <v>42</v>
      </c>
      <c r="F13" t="s">
        <v>45</v>
      </c>
    </row>
    <row r="14">
      <c r="A14">
        <v>1</v>
      </c>
      <c r="B14" t="s">
        <v>88</v>
      </c>
      <c r="C14" t="s">
        <v>74</v>
      </c>
      <c r="D14" s="11">
        <v>1</v>
      </c>
      <c r="E14" t="s">
        <v>25</v>
      </c>
      <c r="F14" t="s">
        <v>34</v>
      </c>
    </row>
    <row r="15">
      <c r="A15">
        <v>1</v>
      </c>
      <c r="B15" t="s">
        <v>89</v>
      </c>
      <c r="C15" t="s">
        <v>71</v>
      </c>
      <c r="D15" s="11">
        <v>0.1</v>
      </c>
      <c r="E15" t="s">
        <v>25</v>
      </c>
      <c r="F15" t="s">
        <v>84</v>
      </c>
    </row>
    <row r="16">
      <c r="A16">
        <v>2</v>
      </c>
      <c r="B16" t="s">
        <v>90</v>
      </c>
      <c r="C16" t="s">
        <v>74</v>
      </c>
      <c r="D16" s="11">
        <v>0.01</v>
      </c>
      <c r="E16" t="s">
        <v>38</v>
      </c>
      <c r="F16" t="s">
        <v>37</v>
      </c>
    </row>
    <row r="17">
      <c r="A17">
        <v>1</v>
      </c>
      <c r="B17" t="s">
        <v>91</v>
      </c>
      <c r="C17" t="s">
        <v>74</v>
      </c>
      <c r="D17" s="11">
        <v>0.001</v>
      </c>
      <c r="E17" t="s">
        <v>42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>
        <v>100</v>
      </c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>
        <v>103</v>
      </c>
      <c r="F3"/>
    </row>
    <row r="4">
      <c r="A4" t="s">
        <v>2</v>
      </c>
      <c r="B4">
        <v>3</v>
      </c>
      <c r="C4" t="s">
        <v>104</v>
      </c>
      <c r="D4" t="inlineStr" s="14">
        <is>
          <t>Préparer la garniture aromatique — Éplucher et laver les légumes ; émincer finement échalotes et oignons, tailler les carottes en paysanne ; confectionner le bouquet garni.</t>
        </is>
      </c>
      <c r="E4" t="s" s="14">
        <v>105</v>
      </c>
      <c r="F4"/>
    </row>
    <row r="5">
      <c r="A5" t="s">
        <v>2</v>
      </c>
      <c r="B5">
        <v>4</v>
      </c>
      <c r="C5" t="s">
        <v>106</v>
      </c>
      <c r="D5" t="inlineStr" s="14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5" t="s" s="14">
        <v>107</v>
      </c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>
        <v>110</v>
      </c>
      <c r="F6"/>
    </row>
    <row r="7">
      <c r="A7" t="s">
        <v>2</v>
      </c>
      <c r="B7">
        <v>6</v>
      </c>
      <c r="C7" t="s">
        <v>111</v>
      </c>
      <c r="D7" t="s" s="14">
        <v>112</v>
      </c>
      <c r="E7" t="s" s="14">
        <v>113</v>
      </c>
      <c r="F7" t="s">
        <v>114</v>
      </c>
    </row>
    <row r="8">
      <c r="A8" t="s">
        <v>115</v>
      </c>
      <c r="B8">
        <v>1</v>
      </c>
      <c r="C8" t="s">
        <v>116</v>
      </c>
      <c r="D8" t="s" s="14">
        <v>117</v>
      </c>
      <c r="E8" t="s" s="14"/>
      <c r="F8"/>
    </row>
    <row r="9">
      <c r="A9" t="s">
        <v>115</v>
      </c>
      <c r="B9">
        <v>2</v>
      </c>
      <c r="C9" t="s">
        <v>116</v>
      </c>
      <c r="D9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9" t="s" s="14"/>
      <c r="F9"/>
    </row>
    <row r="10">
      <c r="A10" t="s">
        <v>115</v>
      </c>
      <c r="B10">
        <v>3</v>
      </c>
      <c r="C10" t="s">
        <v>118</v>
      </c>
      <c r="D10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"GRO_CDR_B266 · CUI.FONDS · référence : "&amp;Besoins!B3&amp;" "&amp;Besoins!C3&amp;" · multiplicateur réglable sur la feuille ""Besoins"""</f>
        <v>GRO_CDR_B266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122</v>
      </c>
      <c r="B7" t="str" s="14">
        <f>"[ÉPLUCHER] "&amp;Procedure!D3</f>
        <v>[ÉPLUCHER] Concasser, dégorger rapidement, rincer soigneusement les arêtes et les parures — Ôter tous les caillots de sang, les ouïes et les yeux des têtes.</v>
      </c>
      <c r="C7"/>
      <c r="D7"/>
    </row>
    <row r="8">
      <c r="A8"/>
      <c r="B8" t="str">
        <f>Besoins!B18</f>
        <v>Arêtes et parures de poisson</v>
      </c>
      <c r="C8" s="11">
        <f>Besoins!E18</f>
        <v>0.6</v>
      </c>
      <c r="D8" t="str">
        <f>Besoins!F18</f>
        <v>kg</v>
      </c>
    </row>
    <row r="9">
      <c r="A9"/>
      <c r="B9" t="str" s="18">
        <f>"ℹ "&amp;Procedure!E3</f>
        <v>ℹ</v>
      </c>
      <c r="C9"/>
      <c r="D9"/>
    </row>
    <row r="10">
      <c r="A10" t="s" s="17">
        <v>123</v>
      </c>
      <c r="B10" t="str" s="14">
        <f>"[SUER] "&amp;Procedure!D4</f>
        <v>[SUER] Préparer la garniture aromatique — Éplucher et laver les légumes ; émincer finement échalotes et oignons, tailler les carottes en paysanne ; confectionner le bouquet garni.</v>
      </c>
      <c r="C10"/>
      <c r="D10"/>
    </row>
    <row r="11">
      <c r="A11"/>
      <c r="B11" t="str">
        <f>Besoins!B14</f>
        <v>ÉCHALOTE France cat.I</v>
      </c>
      <c r="C11" s="11">
        <f>Besoins!E14</f>
        <v>0.03</v>
      </c>
      <c r="D11" t="str">
        <f>Besoins!F14</f>
        <v>kg</v>
      </c>
    </row>
    <row r="12">
      <c r="A12"/>
      <c r="B12" t="str">
        <f>Besoins!B15</f>
        <v>OIGNON jaune France cat.I 60-80mm</v>
      </c>
      <c r="C12" s="11">
        <f>Besoins!E15</f>
        <v>0.08</v>
      </c>
      <c r="D12" t="str">
        <f>Besoins!F15</f>
        <v>kg</v>
      </c>
    </row>
    <row r="13">
      <c r="A13"/>
      <c r="B13" t="str">
        <f>Besoins!B13</f>
        <v>CAROTTE France extra colis 12kg</v>
      </c>
      <c r="C13" s="11">
        <f>Besoins!E13</f>
        <v>0.05</v>
      </c>
      <c r="D13" t="str">
        <f>Besoins!F13</f>
        <v>kg</v>
      </c>
    </row>
    <row r="14">
      <c r="A14"/>
      <c r="B14" t="s">
        <v>124</v>
      </c>
      <c r="C14" s="11">
        <f>'Besoins'!$B$2*1</f>
        <v>1</v>
      </c>
      <c r="D14" t="s">
        <v>81</v>
      </c>
    </row>
    <row r="15">
      <c r="A15"/>
      <c r="B15" t="str" s="18">
        <f>"ℹ "&amp;Procedure!E4</f>
        <v>ℹ</v>
      </c>
      <c r="C15"/>
      <c r="D15"/>
    </row>
    <row r="16">
      <c r="A16" t="s" s="17">
        <v>125</v>
      </c>
      <c r="B16" t="str" s="14">
        <f>"[MOUILLER] "&amp;Procedure!D5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16"/>
      <c r="D16"/>
    </row>
    <row r="17">
      <c r="A17"/>
      <c r="B17" t="str">
        <f>Besoins!B12</f>
        <v>Beurre doux 82% MG plaquette</v>
      </c>
      <c r="C17" s="11">
        <f>Besoins!E12</f>
        <v>0.04</v>
      </c>
      <c r="D17" t="str">
        <f>Besoins!F12</f>
        <v>kg</v>
      </c>
    </row>
    <row r="18">
      <c r="A18"/>
      <c r="B18" t="str">
        <f>Besoins!B16</f>
        <v>Parures et pieds de champignons</v>
      </c>
      <c r="C18" s="11">
        <f>Besoins!E16</f>
        <v>0.02</v>
      </c>
      <c r="D18" t="str">
        <f>Besoins!F16</f>
        <v>kg</v>
      </c>
    </row>
    <row r="19">
      <c r="A19"/>
      <c r="B19" t="str">
        <f>Besoins!B7</f>
        <v>Eau (robinet - moy. France 2026)</v>
      </c>
      <c r="C19" s="11">
        <f>Besoins!E7</f>
        <v>1</v>
      </c>
      <c r="D19" t="str">
        <f>Besoins!F7</f>
        <v>lt</v>
      </c>
    </row>
    <row r="20">
      <c r="A20"/>
      <c r="B20" t="s">
        <v>126</v>
      </c>
      <c r="C20" s="11">
        <f>'Besoins'!$B$2*0.1</f>
        <v>0.1</v>
      </c>
      <c r="D20" t="s">
        <v>25</v>
      </c>
    </row>
    <row r="21">
      <c r="A21"/>
      <c r="B21" t="str">
        <f>Besoins!B9</f>
        <v>Poivre noir en grains entiers</v>
      </c>
      <c r="C21" s="11">
        <f>Besoins!E9</f>
        <v>0.001</v>
      </c>
      <c r="D21" t="str">
        <f>Besoins!F9</f>
        <v>kg</v>
      </c>
    </row>
    <row r="22">
      <c r="A22"/>
      <c r="B22" t="str" s="18">
        <f>"ℹ "&amp;Procedure!E5</f>
        <v>ℹ</v>
      </c>
      <c r="C22"/>
      <c r="D22"/>
    </row>
    <row r="23">
      <c r="A23" t="s" s="17">
        <v>127</v>
      </c>
      <c r="B23" t="str" s="14">
        <f>"[BOUILLIR] "&amp;Procedure!D6</f>
        <v>[BOUILLIR] Passer le fumet au chinois étamine sans fouler.</v>
      </c>
      <c r="C23"/>
      <c r="D23"/>
    </row>
    <row r="24">
      <c r="A24"/>
      <c r="B24" t="str" s="18">
        <f>"ℹ "&amp;Procedure!E6</f>
        <v>ℹ</v>
      </c>
      <c r="C24"/>
      <c r="D24"/>
    </row>
    <row r="25">
      <c r="A25" t="s" s="17">
        <v>128</v>
      </c>
      <c r="B25" t="str" s="14">
        <f>"[FRÉMIR] "&amp;Procedure!D7</f>
        <v>[FRÉMIR] Refroidir le fumet rapidement — Le placer dans un récipient d'eau glacée puis le réserver à couvert en enceinte réfrigérée à + 3 °C, 24 h au maximum.</v>
      </c>
      <c r="C25"/>
      <c r="D25"/>
    </row>
    <row r="26">
      <c r="A26"/>
      <c r="B26" t="str" s="18">
        <f>"ℹ "&amp;Procedure!E7</f>
        <v>ℹ</v>
      </c>
      <c r="C26"/>
      <c r="D26"/>
    </row>
    <row r="27">
      <c r="A27"/>
      <c r="B27"/>
      <c r="C27"/>
      <c r="D27"/>
    </row>
    <row r="28">
      <c r="A28" t="s" s="16">
        <v>129</v>
      </c>
      <c r="B28"/>
      <c r="C28"/>
      <c r="D28"/>
    </row>
    <row r="29">
      <c r="A29" t="s" s="17">
        <v>121</v>
      </c>
      <c r="B29" t="str" s="14">
        <f>"[TRIER] "&amp;Procedure!D8</f>
        <v>[TRIER] Mise en place — Peser et mesurer toutes les denrées, vérifier leur fraîcheur.</v>
      </c>
      <c r="C29"/>
      <c r="D29"/>
    </row>
    <row r="30">
      <c r="A30" t="s" s="17">
        <v>122</v>
      </c>
      <c r="B30" t="str" s="14">
        <f>"[TRIER] "&amp;Procedure!D9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0"/>
      <c r="D30"/>
    </row>
    <row r="31">
      <c r="A31" t="s" s="17">
        <v>123</v>
      </c>
      <c r="B31" t="str" s="14">
        <f>"[FOURRER] "&amp;Procedure!D10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1"/>
      <c r="D31"/>
    </row>
    <row r="32">
      <c r="A32"/>
      <c r="B32" t="s">
        <v>130</v>
      </c>
      <c r="C32" s="11">
        <f>'Besoins'!$B$2*0.02</f>
        <v>0.02</v>
      </c>
      <c r="D32" t="s">
        <v>42</v>
      </c>
    </row>
    <row r="33">
      <c r="A33"/>
      <c r="B33" t="str">
        <f>Besoins!B11</f>
        <v>Thym séché</v>
      </c>
      <c r="C33" s="11">
        <f>Besoins!E11</f>
        <v>0.001</v>
      </c>
      <c r="D33" t="str">
        <f>Besoins!F11</f>
        <v>kg</v>
      </c>
    </row>
    <row r="34">
      <c r="A34"/>
      <c r="B34" t="str">
        <f>Besoins!B10</f>
        <v>Laurier sauce feuilles</v>
      </c>
      <c r="C34" s="11">
        <f>Besoins!E10</f>
        <v>0.001</v>
      </c>
      <c r="D34" t="str">
        <f>Besoins!F10</f>
        <v>kg</v>
      </c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9:D9"/>
    <mergeCell ref="B10:D10"/>
    <mergeCell ref="B15:D15"/>
    <mergeCell ref="B16:D16"/>
    <mergeCell ref="B22:D22"/>
    <mergeCell ref="B23:D23"/>
    <mergeCell ref="B24:D24"/>
    <mergeCell ref="B25:D25"/>
    <mergeCell ref="B26:D26"/>
    <mergeCell ref="A28:D28"/>
    <mergeCell ref="B29:D29"/>
    <mergeCell ref="B30:D30"/>
    <mergeCell ref="B31:D31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2026-10-30T13:43:22Z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2026-10-30T13:43:22Z</dcterms:modified>
  <cp:revision>1</cp:revision>
</cp:coreProperties>
</file>