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<sst xmlns="http://schemas.openxmlformats.org/spreadsheetml/2006/main" count="81" uniqueCount="81">
  <si>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</si>
  <si>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</si>
  <si>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</si>
  <si>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</si>
  <si>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</si>
  <si>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</si>
  <si>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</si>
  <si>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</si>
  <si>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</si>
  <si>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</si>
  <si>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</si>
  <si>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</si>
  <si>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</si>
  <si>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</si>
  <si>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</si>
  <si>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</si>
  <si>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</si>
  <si>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</si>
  <si>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</si>
  <si>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</si>
  <si>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</si>
  <si>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</si>
  <si>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</si>
  <si>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</si>
  <si>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</si>
  <si>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</si>
  <si>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</si>
  <si>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</si>
  <si>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</si>
  <si>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</si>
  <si>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</si>
  <si>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</si>
  <si>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</si>
  <si>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</si>
  <si>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</si>
  <si>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</si>
  <si>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</si>
  <si>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</si>
  <si>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</si>
  <si>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</si>
  <si>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</si>
  <si>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</si>
  <si>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</si>
  <si>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</si>
  <si>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</si>
  <si>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</si>
  <si>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</si>
  <si>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</si>
  <si>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</si>
  <si>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</si>
  <si>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</si>
  <si>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</si>
  <si>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</si>
  <si>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Niveau</t>
  </si>
  <si>
    <t>Composant</t>
  </si>
  <si>
    <t>Type</t>
  </si>
  <si>
    <t>Quantité (× multiplicateur, voir feuille Besoins)</t>
  </si>
  <si>
    <t>recette</t>
  </si>
  <si>
    <t xml:space="preserve">    ↳ Carcasses de volaille</t>
  </si>
  <si>
    <t>matiere</t>
  </si>
  <si>
    <t xml:space="preserve">    ↳ Abattis de volaille (carcasses, cous, pattes)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</si>
  <si>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</si>
  <si>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</si>
  <si>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</si>
  <si>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</si>
  <si>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</si>
  <si>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 (conv.)</t>
  </si>
  <si>
    <t>conversion</t>
  </si>
  <si>
    <t>pc</t>
  </si>
  <si>
    <t xml:space="preserve">    ↳ Poivre noir en grains entiers</t>
  </si>
  <si>
    <t>Fiche technique — FOND BLANC DE VOLAILLE</t>
  </si>
  <si>
    <t>FOND BLANC DE VOLAILLE  GRO_CDR_B264A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</si>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</sst>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E7*0.0043</f>
        <v>0.00645</v>
      </c>
    </row>
    <row r="8">
      <c r="A8" t="s">
        <v>15</v>
      </c>
      <c r="B8" t="s">
        <v>16</v>
      </c>
      <c r="C8" t="s">
        <v>17</v>
      </c>
      <c r="D8" s="4">
        <v>0.00005</v>
      </c>
      <c r="E8" s="6">
        <f>D8*$B$2</f>
        <v>0.00005</v>
      </c>
      <c r="F8" t="s">
        <v>18</v>
      </c>
      <c r="G8" s="8">
        <f>E8*25</f>
        <v>0.00125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E9*12</f>
        <v>0.012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18</v>
      </c>
      <c r="G10" s="8">
        <f>E10*1.1</f>
        <v>0.11</v>
      </c>
    </row>
    <row r="11">
      <c r="A11" t="s">
        <v>24</v>
      </c>
      <c r="B11" t="s">
        <v>25</v>
      </c>
      <c r="C11" t="s">
        <v>23</v>
      </c>
      <c r="D11" s="4">
        <v>0.08</v>
      </c>
      <c r="E11" s="6">
        <f>D11*$B$2</f>
        <v>0.08</v>
      </c>
      <c r="F11" t="s">
        <v>18</v>
      </c>
      <c r="G11" s="8">
        <f>E11*1.8</f>
        <v>0.144</v>
      </c>
    </row>
    <row r="12">
      <c r="A12" t="s">
        <v>26</v>
      </c>
      <c r="B12" t="s">
        <v>27</v>
      </c>
      <c r="C12" t="s">
        <v>23</v>
      </c>
      <c r="D12" s="4">
        <v>0.1</v>
      </c>
      <c r="E12" s="6">
        <f>D12*$B$2</f>
        <v>0.1</v>
      </c>
      <c r="F12" t="s">
        <v>18</v>
      </c>
      <c r="G12" s="8">
        <f>E12*0.4</f>
        <v>0.04</v>
      </c>
    </row>
    <row r="13">
      <c r="A13" t="s">
        <v>28</v>
      </c>
      <c r="B13" t="s">
        <v>29</v>
      </c>
      <c r="C13" t="s">
        <v>23</v>
      </c>
      <c r="D13" s="4">
        <v>0.2</v>
      </c>
      <c r="E13" s="6">
        <f>D13*$B$2</f>
        <v>0.2</v>
      </c>
      <c r="F13" t="s">
        <v>18</v>
      </c>
      <c r="G13" s="8">
        <f>E13*0.9</f>
        <v>0.18</v>
      </c>
    </row>
    <row r="14">
      <c r="A14" t="s" s="9">
        <v>30</v>
      </c>
      <c r="B14" t="s">
        <v>31</v>
      </c>
      <c r="C14" t="s">
        <v>32</v>
      </c>
      <c r="D14" s="4">
        <v>0.3</v>
      </c>
      <c r="E14" s="6">
        <f>D14*$B$2</f>
        <v>0.3</v>
      </c>
      <c r="F14" t="s">
        <v>18</v>
      </c>
      <c r="G14" s="8">
        <f>E14*2.5</f>
        <v>0.75</v>
      </c>
    </row>
    <row r="15">
      <c r="A15" t="s" s="9">
        <v>33</v>
      </c>
      <c r="B15" t="s">
        <v>34</v>
      </c>
      <c r="C15" t="s">
        <v>32</v>
      </c>
      <c r="D15" s="4">
        <v>0.7</v>
      </c>
      <c r="E15" s="6">
        <f>D15*$B$2</f>
        <v>0.7</v>
      </c>
      <c r="F15" t="s">
        <v>18</v>
      </c>
      <c r="G15" s="8">
        <f>E15*1.8</f>
        <v>1.26</v>
      </c>
    </row>
    <row r="16">
      <c r="A16"/>
      <c r="B16"/>
      <c r="C16"/>
      <c r="D16"/>
      <c r="E16"/>
      <c r="F16" t="s" s="10">
        <v>35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>
        <v>45</v>
      </c>
      <c r="F2"/>
    </row>
    <row r="3">
      <c r="A3" t="s">
        <v>42</v>
      </c>
      <c r="B3">
        <v>2</v>
      </c>
      <c r="C3" t="s">
        <v>46</v>
      </c>
      <c r="D3" t="s" s="12">
        <v>47</v>
      </c>
      <c r="E3" t="s" s="12">
        <v>48</v>
      </c>
      <c r="F3"/>
    </row>
    <row r="4">
      <c r="A4" t="s">
        <v>42</v>
      </c>
      <c r="B4">
        <v>3</v>
      </c>
      <c r="C4" t="s">
        <v>49</v>
      </c>
      <c r="D4" t="inlineStr" s="12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2">
        <v>50</v>
      </c>
      <c r="F4"/>
    </row>
    <row r="5">
      <c r="A5" t="s">
        <v>42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42</v>
      </c>
      <c r="B6">
        <v>5</v>
      </c>
      <c r="C6"/>
      <c r="D6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2"/>
      <c r="F6"/>
    </row>
    <row r="7">
      <c r="A7" t="s">
        <v>42</v>
      </c>
      <c r="B7">
        <v>6</v>
      </c>
      <c r="C7"/>
      <c r="D7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7" t="s" s="12"/>
      <c r="F7"/>
    </row>
    <row r="8">
      <c r="A8" t="s">
        <v>42</v>
      </c>
      <c r="B8">
        <v>7</v>
      </c>
      <c r="C8"/>
      <c r="D8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42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'Besoins'!$B$2*0.7</f>
        <v>0.7</v>
      </c>
      <c r="E3" t="s">
        <v>18</v>
      </c>
    </row>
    <row r="4">
      <c r="A4">
        <v>1</v>
      </c>
      <c r="B4" t="s">
        <v>60</v>
      </c>
      <c r="C4" t="s">
        <v>59</v>
      </c>
      <c r="D4" s="6">
        <f>'Besoins'!$B$2*0.3</f>
        <v>0.3</v>
      </c>
      <c r="E4" t="s">
        <v>18</v>
      </c>
    </row>
    <row r="5">
      <c r="A5">
        <v>1</v>
      </c>
      <c r="B5" t="s">
        <v>61</v>
      </c>
      <c r="C5" t="s">
        <v>59</v>
      </c>
      <c r="D5" s="6">
        <f>'Besoins'!$B$2*0.1</f>
        <v>0.1</v>
      </c>
      <c r="E5" t="s">
        <v>18</v>
      </c>
    </row>
    <row r="6">
      <c r="A6">
        <v>1</v>
      </c>
      <c r="B6" t="s">
        <v>62</v>
      </c>
      <c r="C6" t="s">
        <v>59</v>
      </c>
      <c r="D6" s="6">
        <f>'Besoins'!$B$2*0.1</f>
        <v>0.1</v>
      </c>
      <c r="E6" t="s">
        <v>18</v>
      </c>
    </row>
    <row r="7">
      <c r="A7">
        <v>1</v>
      </c>
      <c r="B7" t="s">
        <v>63</v>
      </c>
      <c r="C7" t="s">
        <v>59</v>
      </c>
      <c r="D7" s="6">
        <f>'Besoins'!$B$2*0.2</f>
        <v>0.2</v>
      </c>
      <c r="E7" t="s">
        <v>18</v>
      </c>
    </row>
    <row r="8">
      <c r="A8">
        <v>1</v>
      </c>
      <c r="B8" t="s">
        <v>64</v>
      </c>
      <c r="C8" t="s">
        <v>59</v>
      </c>
      <c r="D8" s="6">
        <f>'Besoins'!$B$2*0.08</f>
        <v>0.08</v>
      </c>
      <c r="E8" t="s">
        <v>18</v>
      </c>
    </row>
    <row r="9">
      <c r="A9">
        <v>1</v>
      </c>
      <c r="B9" t="s">
        <v>65</v>
      </c>
      <c r="C9" t="s">
        <v>59</v>
      </c>
      <c r="D9" s="6">
        <f>'Besoins'!$B$2*1.5</f>
        <v>1.5</v>
      </c>
      <c r="E9" t="s">
        <v>3</v>
      </c>
    </row>
    <row r="10">
      <c r="A10">
        <v>1</v>
      </c>
      <c r="B10" t="s">
        <v>66</v>
      </c>
      <c r="C10" t="s">
        <v>67</v>
      </c>
      <c r="D10" s="6">
        <f>'Besoins'!$B$2*1</f>
        <v>1</v>
      </c>
      <c r="E10" t="s">
        <v>68</v>
      </c>
    </row>
    <row r="11">
      <c r="A11">
        <v>1</v>
      </c>
      <c r="B11" t="s">
        <v>69</v>
      </c>
      <c r="C11" t="s">
        <v>59</v>
      </c>
      <c r="D11" s="6">
        <f>'Besoins'!$B$2*0.001</f>
        <v>0.001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"GRO_CDR_B264A · CUI.FONDS · référence : "&amp;Besoins!B3&amp;" "&amp;Besoins!C3&amp;" · multiplicateur réglable sur la feuille ""Besoins"""</f>
        <v>GRO_CDR_B264A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73</v>
      </c>
      <c r="B7" t="str" s="12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Carcasses de volaille</v>
      </c>
      <c r="C8" s="6">
        <f>Besoins!E15</f>
        <v>0.7</v>
      </c>
      <c r="D8" t="str">
        <f>Besoins!F15</f>
        <v>kg</v>
      </c>
    </row>
    <row r="9">
      <c r="A9"/>
      <c r="B9" t="str">
        <f>Besoins!B14</f>
        <v>Abattis de volaille (carcasses, cous, pattes)</v>
      </c>
      <c r="C9" s="6">
        <f>Besoins!E14</f>
        <v>0.3</v>
      </c>
      <c r="D9" t="str">
        <f>Besoins!F14</f>
        <v>kg</v>
      </c>
    </row>
    <row r="10">
      <c r="A10"/>
      <c r="B10" t="str" s="16">
        <f>"ℹ "&amp;Procedure!E3</f>
        <v>ℹ</v>
      </c>
      <c r="C10"/>
      <c r="D10"/>
    </row>
    <row r="11">
      <c r="A11" t="s" s="15">
        <v>74</v>
      </c>
      <c r="B11" t="str" s="12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75</v>
      </c>
      <c r="B13" t="str" s="12">
        <f>"[MOUILLER] "&amp;Procedure!D5</f>
        <v>[MOUILLER]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6">
        <f>Besoins!E7</f>
        <v>1.5</v>
      </c>
      <c r="D14" t="str">
        <f>Besoins!F7</f>
        <v>lt</v>
      </c>
    </row>
    <row r="15">
      <c r="A15" t="s" s="15">
        <v>76</v>
      </c>
      <c r="B15" t="str" s="12">
        <f>Procedure!D6</f>
        <v>Préparer et ajouter la garniture aromatique — Éplucher et laver les légumes ; tailler les carottes en tronçons ; confectionner le bouquet garni avec les blancs de poireau et le céleri ; piquer l'oignon d'un clou de girofle.</v>
      </c>
      <c r="C15"/>
      <c r="D15"/>
    </row>
    <row r="16">
      <c r="A16"/>
      <c r="B16" t="str">
        <f>Besoins!B10</f>
        <v>CAROTTE France extra colis 12kg</v>
      </c>
      <c r="C16" s="6">
        <f>Besoins!E10</f>
        <v>0.1</v>
      </c>
      <c r="D16" t="str">
        <f>Besoins!F10</f>
        <v>kg</v>
      </c>
    </row>
    <row r="17">
      <c r="A17"/>
      <c r="B17" t="str">
        <f>Besoins!B12</f>
        <v>OIGNON jaune France cat.I 60-80mm</v>
      </c>
      <c r="C17" s="6">
        <f>Besoins!E12</f>
        <v>0.1</v>
      </c>
      <c r="D17" t="str">
        <f>Besoins!F12</f>
        <v>kg</v>
      </c>
    </row>
    <row r="18">
      <c r="A18"/>
      <c r="B18" t="str">
        <f>Besoins!B13</f>
        <v>POIREAU France cat.I</v>
      </c>
      <c r="C18" s="6">
        <f>Besoins!E13</f>
        <v>0.2</v>
      </c>
      <c r="D18" t="str">
        <f>Besoins!F13</f>
        <v>kg</v>
      </c>
    </row>
    <row r="19">
      <c r="A19"/>
      <c r="B19" t="str">
        <f>Besoins!B11</f>
        <v>CÉLERI-BRANCHE vert France cat.I</v>
      </c>
      <c r="C19" s="6">
        <f>Besoins!E11</f>
        <v>0.08</v>
      </c>
      <c r="D19" t="str">
        <f>Besoins!F11</f>
        <v>kg</v>
      </c>
    </row>
    <row r="20">
      <c r="A20"/>
      <c r="B20" t="s">
        <v>77</v>
      </c>
      <c r="C20" s="6">
        <f>'Besoins'!$B$2*1</f>
        <v>1</v>
      </c>
      <c r="D20" t="s">
        <v>68</v>
      </c>
    </row>
    <row r="21">
      <c r="A21" t="s" s="15">
        <v>78</v>
      </c>
      <c r="B21" t="str" s="12">
        <f>Procedure!D7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21"/>
      <c r="D21"/>
    </row>
    <row r="22">
      <c r="A22"/>
      <c r="B22" t="str">
        <f>Besoins!B9</f>
        <v>Poivre noir en grains entiers</v>
      </c>
      <c r="C22" s="6">
        <f>Besoins!E9</f>
        <v>0.001</v>
      </c>
      <c r="D22" t="str">
        <f>Besoins!F9</f>
        <v>kg</v>
      </c>
    </row>
    <row r="23">
      <c r="A23" t="s" s="15">
        <v>79</v>
      </c>
      <c r="B23" t="str" s="12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3"/>
      <c r="D23"/>
    </row>
    <row r="24">
      <c r="A24"/>
      <c r="B24"/>
      <c r="C24"/>
      <c r="D24"/>
    </row>
    <row r="25">
      <c r="A25" t="s" s="17">
        <v>80</v>
      </c>
      <c r="B25"/>
      <c r="C25"/>
      <c r="D25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