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<sst xmlns="http://schemas.openxmlformats.org/spreadsheetml/2006/main" count="118" uniqueCount="118">
  <si>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</si>
  <si>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</si>
  <si>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FOND BRUN OU FUMET DE GIBIER</t>
  </si>
  <si>
    <t>Code</t>
  </si>
  <si>
    <t>GRO_CDR_B262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</si>
  <si>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</si>
  <si>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</si>
  <si>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</si>
  <si>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</si>
  <si>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</si>
  <si>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</si>
  <si>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</si>
  <si>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</si>
  <si>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</si>
  <si>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</si>
  <si>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</si>
  <si>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</si>
  <si>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</si>
  <si>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</si>
  <si>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</si>
  <si>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</si>
  <si>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</si>
  <si>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</si>
  <si>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</si>
  <si>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</si>
  <si>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</si>
  <si>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</si>
  <si>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</si>
  <si>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</si>
  <si>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</si>
  <si>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</si>
  <si>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</si>
  <si>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00002621</t>
  </si>
  <si>
    <t>Baies de genévrier</t>
  </si>
  <si>
    <t>kg</t>
  </si>
  <si>
    <t>EAU</t>
  </si>
  <si>
    <t>Eau (robinet - moy. France 2026)</t>
  </si>
  <si>
    <t>Matières premières</t>
  </si>
  <si>
    <t>RNME1014107</t>
  </si>
  <si>
    <t>Vin blanc bib 10L UE</t>
  </si>
  <si>
    <t>Vins et bières de cuisson</t>
  </si>
  <si>
    <t>u</t>
  </si>
  <si>
    <t>EPI-POIVRE-GRAIN</t>
  </si>
  <si>
    <t>Poivre noir en grains entiers</t>
  </si>
  <si>
    <t>Épices en poudre et graines</t>
  </si>
  <si>
    <t>HER-LAURIER</t>
  </si>
  <si>
    <t>Laurier sauce feuilles</t>
  </si>
  <si>
    <t>Herbes aromatiques séchées</t>
  </si>
  <si>
    <t>HER-THYM</t>
  </si>
  <si>
    <t>Thym séché</t>
  </si>
  <si>
    <t>RNM0420123</t>
  </si>
  <si>
    <t>CAROTTE France extra colis 12kg</t>
  </si>
  <si>
    <t>Légumes</t>
  </si>
  <si>
    <t>RNM27820123</t>
  </si>
  <si>
    <t>OIGNON jaune France cat.I 60-80mm</t>
  </si>
  <si>
    <t>RNM6520160</t>
  </si>
  <si>
    <t>PERSIL simple France botte</t>
  </si>
  <si>
    <t>bte</t>
  </si>
  <si>
    <t>00002606</t>
  </si>
  <si>
    <t>Os et parures maigres de gibier</t>
  </si>
  <si>
    <t>Viandes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</si>
  <si>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</si>
  <si>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</si>
  <si>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</si>
  <si>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</si>
  <si>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</si>
  <si>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</si>
  <si>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</si>
  <si>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Os et parures maigres de gibier</t>
  </si>
  <si>
    <t>matiere</t>
  </si>
  <si>
    <t xml:space="preserve">    ↳ CAROTTE France extra colis 12kg</t>
  </si>
  <si>
    <t xml:space="preserve">    ↳ OIGNON jaune France cat.I 60-80mm</t>
  </si>
  <si>
    <t xml:space="preserve">    ↳ BOUQUET GARNI</t>
  </si>
  <si>
    <t>pc</t>
  </si>
  <si>
    <t>Préparations de base cuisine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</si>
  <si>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</si>
  <si>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</si>
  <si>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</si>
  <si>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</si>
  <si>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</si>
  <si>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VIN BLANC CUISSON (L)</t>
  </si>
  <si>
    <t xml:space="preserve">        ↳ Vin blanc bib 10L UE</t>
  </si>
  <si>
    <t xml:space="preserve">    ↳ Eau (robinet - moy. France 2026)</t>
  </si>
  <si>
    <t xml:space="preserve">    ↳ Poivre noir en grains entiers</t>
  </si>
  <si>
    <t xml:space="preserve">    ↳ Baies de genévrier</t>
  </si>
  <si>
    <t>Recette</t>
  </si>
  <si>
    <t>#</t>
  </si>
  <si>
    <t>Verbe</t>
  </si>
  <si>
    <t>Étape</t>
  </si>
  <si>
    <t>Précision technique</t>
  </si>
  <si>
    <t>Durée</t>
  </si>
  <si>
    <t>CONCASSER</t>
  </si>
  <si>
    <t>Mise en place du poste de travail — Réunir les denrées, le matériel de préparation et de cuisson. Contrôler la fraîcheur et la qualité des produits.</t>
  </si>
  <si>
    <t>Morceaux réguliers — coloration dorée à acajou au four</t>
  </si>
  <si>
    <t>ÉPLUCHER</t>
  </si>
  <si>
    <t>Concasser les os, les carcasses et les abattis ; les colorer au four dans une plaque à rôtir.</t>
  </si>
  <si>
    <t>PINCER</t>
  </si>
  <si>
    <t>Éplucher, laver et tailler la garniture aromatique ; ajouter carottes et oignons lorsque la coloration est presque suffisante, laisser suer.</t>
  </si>
  <si>
    <t>Coloration légère</t>
  </si>
  <si>
    <t>DÉGLACER</t>
  </si>
  <si>
    <t>MOUILLER</t>
  </si>
  <si>
    <t>Passer le fond de gibier ; le refroidir rapidement ; le réserver à couvert à + 3 °C maximum.</t>
  </si>
  <si>
    <t>Mouiller avec le vin blanc puis laisser réduire de moitié</t>
  </si>
  <si>
    <t>BOUQUET GARNI</t>
  </si>
  <si>
    <t>TRIER</t>
  </si>
  <si>
    <t>Mise en place — Peser et mesurer toutes les denrées, vérifier leur fraîcheur.</t>
  </si>
  <si>
    <t>FOURRER</t>
  </si>
  <si>
    <t>Fiche technique — FOND BRUN OU FUMET DE GIBIER</t>
  </si>
  <si>
    <t>FOND BRUN OU FUMET DE GIBIER  GRO_CDR_B262</t>
  </si>
  <si>
    <t>1.</t>
  </si>
  <si>
    <t>2.</t>
  </si>
  <si>
    <t>3.</t>
  </si>
  <si>
    <t xml:space="preserve">    BOUQUET GARNI</t>
  </si>
  <si>
    <t>4.</t>
  </si>
  <si>
    <t xml:space="preserve">    VIN BLANC CUISSON (L) (conv.)</t>
  </si>
  <si>
    <t>5.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</si>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</sst>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4.03652</v>
      </c>
    </row>
    <row r="12">
      <c r="A12" t="s" s="3">
        <v>17</v>
      </c>
      <c r="B12" s="4">
        <v>4.03652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4.03652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/>
      <c r="D7" s="9">
        <v>0.001</v>
      </c>
      <c r="E7" s="11">
        <f>D7*$B$2</f>
        <v>0.001</v>
      </c>
      <c r="F7" t="s">
        <v>34</v>
      </c>
      <c r="G7" s="4">
        <f>E7*20</f>
        <v>0.02</v>
      </c>
    </row>
    <row r="8">
      <c r="A8" t="s">
        <v>35</v>
      </c>
      <c r="B8" t="s">
        <v>36</v>
      </c>
      <c r="C8" t="s">
        <v>37</v>
      </c>
      <c r="D8" s="9">
        <v>1.4</v>
      </c>
      <c r="E8" s="11">
        <f>D8*$B$2</f>
        <v>1.4</v>
      </c>
      <c r="F8" t="s">
        <v>25</v>
      </c>
      <c r="G8" s="4">
        <f>E8*0.0043</f>
        <v>0.00602</v>
      </c>
    </row>
    <row r="9">
      <c r="A9" t="s">
        <v>38</v>
      </c>
      <c r="B9" t="s">
        <v>39</v>
      </c>
      <c r="C9" t="s">
        <v>40</v>
      </c>
      <c r="D9" s="9">
        <v>0.01</v>
      </c>
      <c r="E9" s="11">
        <f>D9*$B$2</f>
        <v>0.01</v>
      </c>
      <c r="F9" t="s">
        <v>41</v>
      </c>
      <c r="G9" s="4">
        <f>E9*24.02</f>
        <v>0.2402</v>
      </c>
    </row>
    <row r="10">
      <c r="A10" t="s">
        <v>42</v>
      </c>
      <c r="B10" t="s">
        <v>43</v>
      </c>
      <c r="C10" t="s">
        <v>44</v>
      </c>
      <c r="D10" s="9">
        <v>0.001</v>
      </c>
      <c r="E10" s="11">
        <f>D10*$B$2</f>
        <v>0.001</v>
      </c>
      <c r="F10" t="s">
        <v>34</v>
      </c>
      <c r="G10" s="4">
        <f>E10*12</f>
        <v>0.012</v>
      </c>
    </row>
    <row r="11">
      <c r="A11" t="s">
        <v>45</v>
      </c>
      <c r="B11" t="s">
        <v>46</v>
      </c>
      <c r="C11" t="s">
        <v>47</v>
      </c>
      <c r="D11" s="9">
        <v>0.001</v>
      </c>
      <c r="E11" s="11">
        <f>D11*$B$2</f>
        <v>0.001</v>
      </c>
      <c r="F11" t="s">
        <v>34</v>
      </c>
      <c r="G11" s="4">
        <f>E11*9.8</f>
        <v>0.0098</v>
      </c>
    </row>
    <row r="12">
      <c r="A12" t="s">
        <v>48</v>
      </c>
      <c r="B12" t="s">
        <v>49</v>
      </c>
      <c r="C12" t="s">
        <v>47</v>
      </c>
      <c r="D12" s="9">
        <v>0.001</v>
      </c>
      <c r="E12" s="11">
        <f>D12*$B$2</f>
        <v>0.001</v>
      </c>
      <c r="F12" t="s">
        <v>34</v>
      </c>
      <c r="G12" s="4">
        <f>E12*8.5</f>
        <v>0.0085</v>
      </c>
    </row>
    <row r="13">
      <c r="A13" t="s">
        <v>50</v>
      </c>
      <c r="B13" t="s">
        <v>51</v>
      </c>
      <c r="C13" t="s">
        <v>52</v>
      </c>
      <c r="D13" s="9">
        <v>0.1</v>
      </c>
      <c r="E13" s="11">
        <f>D13*$B$2</f>
        <v>0.1</v>
      </c>
      <c r="F13" t="s">
        <v>34</v>
      </c>
      <c r="G13" s="4">
        <f>E13*1.1</f>
        <v>0.11</v>
      </c>
    </row>
    <row r="14">
      <c r="A14" t="s">
        <v>53</v>
      </c>
      <c r="B14" t="s">
        <v>54</v>
      </c>
      <c r="C14" t="s">
        <v>52</v>
      </c>
      <c r="D14" s="9">
        <v>0.1</v>
      </c>
      <c r="E14" s="11">
        <f>D14*$B$2</f>
        <v>0.1</v>
      </c>
      <c r="F14" t="s">
        <v>34</v>
      </c>
      <c r="G14" s="4">
        <f>E14*0.4</f>
        <v>0.04</v>
      </c>
    </row>
    <row r="15">
      <c r="A15" t="s">
        <v>55</v>
      </c>
      <c r="B15" t="s">
        <v>56</v>
      </c>
      <c r="C15" t="s">
        <v>52</v>
      </c>
      <c r="D15" s="9">
        <v>0.2</v>
      </c>
      <c r="E15" s="11">
        <f>D15*$B$2</f>
        <v>0.2</v>
      </c>
      <c r="F15" t="s">
        <v>57</v>
      </c>
      <c r="G15" s="4">
        <f>E15*0.45</f>
        <v>0.09</v>
      </c>
    </row>
    <row r="16">
      <c r="A16" t="s" s="12">
        <v>58</v>
      </c>
      <c r="B16" t="s">
        <v>59</v>
      </c>
      <c r="C16" t="s">
        <v>60</v>
      </c>
      <c r="D16" s="9">
        <v>1</v>
      </c>
      <c r="E16" s="11">
        <f>D16*$B$2</f>
        <v>1</v>
      </c>
      <c r="F16" t="s">
        <v>34</v>
      </c>
      <c r="G16" s="4">
        <f>E16*3.5</f>
        <v>3.5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1</v>
      </c>
      <c r="E3" t="s">
        <v>34</v>
      </c>
      <c r="F3" t="s">
        <v>60</v>
      </c>
    </row>
    <row r="4">
      <c r="A4">
        <v>1</v>
      </c>
      <c r="B4" t="s">
        <v>70</v>
      </c>
      <c r="C4" t="s">
        <v>69</v>
      </c>
      <c r="D4" s="11">
        <v>0.1</v>
      </c>
      <c r="E4" t="s">
        <v>34</v>
      </c>
      <c r="F4" t="s">
        <v>52</v>
      </c>
    </row>
    <row r="5">
      <c r="A5">
        <v>1</v>
      </c>
      <c r="B5" t="s">
        <v>71</v>
      </c>
      <c r="C5" t="s">
        <v>69</v>
      </c>
      <c r="D5" s="11">
        <v>0.1</v>
      </c>
      <c r="E5" t="s">
        <v>34</v>
      </c>
      <c r="F5" t="s">
        <v>52</v>
      </c>
    </row>
    <row r="6">
      <c r="A6">
        <v>1</v>
      </c>
      <c r="B6" t="s">
        <v>72</v>
      </c>
      <c r="C6" t="s">
        <v>66</v>
      </c>
      <c r="D6" s="11">
        <v>1</v>
      </c>
      <c r="E6" t="s">
        <v>73</v>
      </c>
      <c r="F6" t="s">
        <v>74</v>
      </c>
    </row>
    <row r="7">
      <c r="A7">
        <v>2</v>
      </c>
      <c r="B7" t="s">
        <v>75</v>
      </c>
      <c r="C7" t="s">
        <v>66</v>
      </c>
      <c r="D7" s="11">
        <v>0.02</v>
      </c>
      <c r="E7" t="s">
        <v>34</v>
      </c>
      <c r="F7" t="s">
        <v>76</v>
      </c>
    </row>
    <row r="8">
      <c r="A8">
        <v>3</v>
      </c>
      <c r="B8" t="s">
        <v>77</v>
      </c>
      <c r="C8" t="s">
        <v>69</v>
      </c>
      <c r="D8" s="11">
        <v>0.2</v>
      </c>
      <c r="E8" t="s">
        <v>57</v>
      </c>
      <c r="F8" t="s">
        <v>52</v>
      </c>
    </row>
    <row r="9">
      <c r="A9">
        <v>2</v>
      </c>
      <c r="B9" t="s">
        <v>78</v>
      </c>
      <c r="C9" t="s">
        <v>69</v>
      </c>
      <c r="D9" s="11">
        <v>0.001</v>
      </c>
      <c r="E9" t="s">
        <v>34</v>
      </c>
      <c r="F9" t="s">
        <v>47</v>
      </c>
    </row>
    <row r="10">
      <c r="A10">
        <v>2</v>
      </c>
      <c r="B10" t="s">
        <v>79</v>
      </c>
      <c r="C10" t="s">
        <v>69</v>
      </c>
      <c r="D10" s="11">
        <v>0.001</v>
      </c>
      <c r="E10" t="s">
        <v>34</v>
      </c>
      <c r="F10" t="s">
        <v>47</v>
      </c>
    </row>
    <row r="11">
      <c r="A11">
        <v>1</v>
      </c>
      <c r="B11" t="s">
        <v>80</v>
      </c>
      <c r="C11" t="s">
        <v>66</v>
      </c>
      <c r="D11" s="11">
        <v>0.1</v>
      </c>
      <c r="E11" t="s">
        <v>25</v>
      </c>
      <c r="F11" t="s">
        <v>76</v>
      </c>
    </row>
    <row r="12">
      <c r="A12">
        <v>2</v>
      </c>
      <c r="B12" t="s">
        <v>81</v>
      </c>
      <c r="C12" t="s">
        <v>69</v>
      </c>
      <c r="D12" s="11">
        <v>0.01</v>
      </c>
      <c r="E12" t="s">
        <v>41</v>
      </c>
      <c r="F12" t="s">
        <v>40</v>
      </c>
    </row>
    <row r="13">
      <c r="A13">
        <v>1</v>
      </c>
      <c r="B13" t="s">
        <v>82</v>
      </c>
      <c r="C13" t="s">
        <v>69</v>
      </c>
      <c r="D13" s="11">
        <v>1.4</v>
      </c>
      <c r="E13" t="s">
        <v>25</v>
      </c>
      <c r="F13" t="s">
        <v>37</v>
      </c>
    </row>
    <row r="14">
      <c r="A14">
        <v>1</v>
      </c>
      <c r="B14" t="s">
        <v>83</v>
      </c>
      <c r="C14" t="s">
        <v>69</v>
      </c>
      <c r="D14" s="11">
        <v>0.001</v>
      </c>
      <c r="E14" t="s">
        <v>34</v>
      </c>
      <c r="F14" t="s">
        <v>44</v>
      </c>
    </row>
    <row r="15">
      <c r="A15">
        <v>1</v>
      </c>
      <c r="B15" t="s">
        <v>84</v>
      </c>
      <c r="C15" t="s">
        <v>69</v>
      </c>
      <c r="D15" s="11">
        <v>0.001</v>
      </c>
      <c r="E15" t="s">
        <v>34</v>
      </c>
      <c r="F15"/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 t="s">
        <v>91</v>
      </c>
      <c r="D2" t="s" s="14">
        <v>92</v>
      </c>
      <c r="E2" t="s" s="14">
        <v>93</v>
      </c>
      <c r="F2"/>
    </row>
    <row r="3">
      <c r="A3" t="s">
        <v>2</v>
      </c>
      <c r="B3">
        <v>2</v>
      </c>
      <c r="C3" t="s">
        <v>94</v>
      </c>
      <c r="D3" t="s" s="14">
        <v>95</v>
      </c>
      <c r="E3" t="s" s="14"/>
      <c r="F3"/>
    </row>
    <row r="4">
      <c r="A4" t="s">
        <v>2</v>
      </c>
      <c r="B4">
        <v>3</v>
      </c>
      <c r="C4" t="s">
        <v>96</v>
      </c>
      <c r="D4" t="s" s="14">
        <v>97</v>
      </c>
      <c r="E4" t="s" s="14">
        <v>98</v>
      </c>
      <c r="F4"/>
    </row>
    <row r="5">
      <c r="A5" t="s">
        <v>2</v>
      </c>
      <c r="B5">
        <v>4</v>
      </c>
      <c r="C5" t="s">
        <v>99</v>
      </c>
      <c r="D5" t="inlineStr" s="14">
        <is>
          <t>Mouiller et cuire le fond — Débarrasser dans un rondeau ; dégraisser la plaque, la déglacer au vin blanc et laisser réduire ; verser sur les os ; compléter à l'eau froide ; porter à ébullition ; ajouter le reste de la garniture et l'assaisonnement ; cuire 2 h 30 à 3 h à frémissement en dégraissant et écumant.</t>
        </is>
      </c>
      <c r="E5" t="s" s="14"/>
      <c r="F5"/>
    </row>
    <row r="6">
      <c r="A6" t="s">
        <v>2</v>
      </c>
      <c r="B6">
        <v>5</v>
      </c>
      <c r="C6" t="s">
        <v>100</v>
      </c>
      <c r="D6" t="s" s="14">
        <v>101</v>
      </c>
      <c r="E6" t="s" s="14">
        <v>102</v>
      </c>
      <c r="F6"/>
    </row>
    <row r="7">
      <c r="A7" t="s">
        <v>103</v>
      </c>
      <c r="B7">
        <v>1</v>
      </c>
      <c r="C7" t="s">
        <v>104</v>
      </c>
      <c r="D7" t="s" s="14">
        <v>105</v>
      </c>
      <c r="E7" t="s" s="14"/>
      <c r="F7"/>
    </row>
    <row r="8">
      <c r="A8" t="s">
        <v>103</v>
      </c>
      <c r="B8">
        <v>2</v>
      </c>
      <c r="C8" t="s">
        <v>104</v>
      </c>
      <c r="D8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8" t="s" s="14"/>
      <c r="F8"/>
    </row>
    <row r="9">
      <c r="A9" t="s">
        <v>103</v>
      </c>
      <c r="B9">
        <v>3</v>
      </c>
      <c r="C9" t="s">
        <v>106</v>
      </c>
      <c r="D9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107</v>
      </c>
      <c r="B1"/>
      <c r="C1"/>
      <c r="D1"/>
    </row>
    <row r="2">
      <c r="A2" t="str" s="15">
        <f>"GRO_CDR_B262 · CUI.FONDS · référence : "&amp;Besoins!B3&amp;" "&amp;Besoins!C3&amp;" · multiplicateur réglable sur la feuille ""Besoins"""</f>
        <v>GRO_CDR_B262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"[CONCASSER] "&amp;Procedure!D2</f>
        <v>[CONCASSER] Mise en place du poste de travail — Réunir les denrées, le matériel de préparation et de cuisson. Contrôler la fraîcheur et la qualité des produits.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110</v>
      </c>
      <c r="B7" t="str" s="14">
        <f>"[ÉPLUCHER] "&amp;Procedure!D3</f>
        <v>[ÉPLUCHER] Concasser les os, les carcasses et les abattis ; les colorer au four dans une plaque à rôtir.</v>
      </c>
      <c r="C7"/>
      <c r="D7"/>
    </row>
    <row r="8">
      <c r="A8"/>
      <c r="B8" t="str">
        <f>Besoins!B16</f>
        <v>Os et parures maigres de gibier</v>
      </c>
      <c r="C8" s="11">
        <f>Besoins!E16</f>
        <v>1</v>
      </c>
      <c r="D8" t="str">
        <f>Besoins!F16</f>
        <v>kg</v>
      </c>
    </row>
    <row r="9">
      <c r="A9" t="s" s="17">
        <v>111</v>
      </c>
      <c r="B9" t="str" s="14">
        <f>"[PINCER] "&amp;Procedure!D4</f>
        <v>[PINCER] Éplucher, laver et tailler la garniture aromatique ; ajouter carottes et oignons lorsque la coloration est presque suffisante, laisser suer.</v>
      </c>
      <c r="C9"/>
      <c r="D9"/>
    </row>
    <row r="10">
      <c r="A10"/>
      <c r="B10" t="str">
        <f>Besoins!B13</f>
        <v>CAROTTE France extra colis 12kg</v>
      </c>
      <c r="C10" s="11">
        <f>Besoins!E13</f>
        <v>0.1</v>
      </c>
      <c r="D10" t="str">
        <f>Besoins!F13</f>
        <v>kg</v>
      </c>
    </row>
    <row r="11">
      <c r="A11"/>
      <c r="B11" t="str">
        <f>Besoins!B14</f>
        <v>OIGNON jaune France cat.I 60-80mm</v>
      </c>
      <c r="C11" s="11">
        <f>Besoins!E14</f>
        <v>0.1</v>
      </c>
      <c r="D11" t="str">
        <f>Besoins!F14</f>
        <v>kg</v>
      </c>
    </row>
    <row r="12">
      <c r="A12"/>
      <c r="B12" t="s">
        <v>112</v>
      </c>
      <c r="C12" s="11">
        <f>'Besoins'!$B$2*1</f>
        <v>1</v>
      </c>
      <c r="D12" t="s">
        <v>73</v>
      </c>
    </row>
    <row r="13">
      <c r="A13"/>
      <c r="B13" t="str" s="18">
        <f>"ℹ "&amp;Procedure!E4</f>
        <v>ℹ</v>
      </c>
      <c r="C13"/>
      <c r="D13"/>
    </row>
    <row r="14">
      <c r="A14" t="s" s="17">
        <v>113</v>
      </c>
      <c r="B14" t="str" s="14">
        <f>"[DÉGLACER] "&amp;Procedure!D5</f>
        <v>[DÉGLACER] Mouiller et cuire le fond — Débarrasser dans un rondeau ; dégraisser la plaque, la déglacer au vin blanc et laisser réduire ; verser sur les os ; compléter à l'eau froide ; porter à ébullition ; ajouter le reste de la garniture et l'assaisonnement ; cuire 2 h 30 à 3 h à frémissement en dégraissant et écumant.</v>
      </c>
      <c r="C14"/>
      <c r="D14"/>
    </row>
    <row r="15">
      <c r="A15"/>
      <c r="B15" t="s">
        <v>114</v>
      </c>
      <c r="C15" s="11">
        <f>'Besoins'!$B$2*0.1</f>
        <v>0.1</v>
      </c>
      <c r="D15" t="s">
        <v>25</v>
      </c>
    </row>
    <row r="16">
      <c r="A16"/>
      <c r="B16" t="str">
        <f>Besoins!B8</f>
        <v>Eau (robinet - moy. France 2026)</v>
      </c>
      <c r="C16" s="11">
        <f>Besoins!E8</f>
        <v>1.4</v>
      </c>
      <c r="D16" t="str">
        <f>Besoins!F8</f>
        <v>lt</v>
      </c>
    </row>
    <row r="17">
      <c r="A17"/>
      <c r="B17" t="str">
        <f>Besoins!B10</f>
        <v>Poivre noir en grains entiers</v>
      </c>
      <c r="C17" s="11">
        <f>Besoins!E10</f>
        <v>0.001</v>
      </c>
      <c r="D17" t="str">
        <f>Besoins!F10</f>
        <v>kg</v>
      </c>
    </row>
    <row r="18">
      <c r="A18"/>
      <c r="B18" t="str">
        <f>Besoins!B7</f>
        <v>Baies de genévrier</v>
      </c>
      <c r="C18" s="11">
        <f>Besoins!E7</f>
        <v>0.001</v>
      </c>
      <c r="D18" t="str">
        <f>Besoins!F7</f>
        <v>kg</v>
      </c>
    </row>
    <row r="19">
      <c r="A19" t="s" s="17">
        <v>115</v>
      </c>
      <c r="B19" t="str" s="14">
        <f>"[MOUILLER] "&amp;Procedure!D6</f>
        <v>[MOUILLER] Passer le fond de gibier ; le refroidir rapidement ; le réserver à couvert à + 3 °C maximum.</v>
      </c>
      <c r="C19"/>
      <c r="D19"/>
    </row>
    <row r="20">
      <c r="A20"/>
      <c r="B20" t="str" s="18">
        <f>"ℹ "&amp;Procedure!E6</f>
        <v>ℹ</v>
      </c>
      <c r="C20"/>
      <c r="D20"/>
    </row>
    <row r="21">
      <c r="A21"/>
      <c r="B21"/>
      <c r="C21"/>
      <c r="D21"/>
    </row>
    <row r="22">
      <c r="A22" t="s" s="16">
        <v>116</v>
      </c>
      <c r="B22"/>
      <c r="C22"/>
      <c r="D22"/>
    </row>
    <row r="23">
      <c r="A23" t="s" s="17">
        <v>109</v>
      </c>
      <c r="B23" t="str" s="14">
        <f>"[TRIER] "&amp;Procedure!D7</f>
        <v>[TRIER] Mise en place — Peser et mesurer toutes les denrées, vérifier leur fraîcheur.</v>
      </c>
      <c r="C23"/>
      <c r="D23"/>
    </row>
    <row r="24">
      <c r="A24" t="s" s="17">
        <v>110</v>
      </c>
      <c r="B24" t="str" s="14">
        <f>"[TRIER] "&amp;Procedure!D8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24"/>
      <c r="D24"/>
    </row>
    <row r="25">
      <c r="A25" t="s" s="17">
        <v>111</v>
      </c>
      <c r="B25" t="str" s="14">
        <f>"[FOURRER] "&amp;Procedure!D9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5"/>
      <c r="D25"/>
    </row>
    <row r="26">
      <c r="A26"/>
      <c r="B26" t="s">
        <v>117</v>
      </c>
      <c r="C26" s="11">
        <f>'Besoins'!$B$2*0.02</f>
        <v>0.02</v>
      </c>
      <c r="D26" t="s">
        <v>34</v>
      </c>
    </row>
    <row r="27">
      <c r="A27"/>
      <c r="B27" t="str">
        <f>Besoins!B12</f>
        <v>Thym séché</v>
      </c>
      <c r="C27" s="11">
        <f>Besoins!E12</f>
        <v>0.001</v>
      </c>
      <c r="D27" t="str">
        <f>Besoins!F12</f>
        <v>kg</v>
      </c>
    </row>
    <row r="28">
      <c r="A28"/>
      <c r="B28" t="str">
        <f>Besoins!B11</f>
        <v>Laurier sauce feuilles</v>
      </c>
      <c r="C28" s="11">
        <f>Besoins!E11</f>
        <v>0.001</v>
      </c>
      <c r="D28" t="str">
        <f>Besoins!F11</f>
        <v>kg</v>
      </c>
    </row>
    <row r="29">
      <c r="A29"/>
      <c r="B29"/>
      <c r="C29"/>
      <c r="D29"/>
    </row>
    <row r="30">
      <c r="A30" t="s" s="19">
        <v>22</v>
      </c>
      <c r="B30"/>
      <c r="C30"/>
      <c r="D30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9:D9"/>
    <mergeCell ref="B13:D13"/>
    <mergeCell ref="B14:D14"/>
    <mergeCell ref="B19:D19"/>
    <mergeCell ref="B20:D20"/>
    <mergeCell ref="A22:D22"/>
    <mergeCell ref="B23:D23"/>
    <mergeCell ref="B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2026-10-30T13:43:23Z</dcterms:created>
  <dc:title>FOND BRUN OU FUMET DE GIBIER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2026-10-30T13:43:23Z</dcterms:modified>
  <cp:revision>1</cp:revision>
</cp:coreProperties>
</file>