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<sst xmlns="http://schemas.openxmlformats.org/spreadsheetml/2006/main" count="84" uniqueCount="84">
  <si>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</si>
  <si>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</si>
  <si>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</si>
  <si>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</si>
  <si>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</si>
  <si>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</si>
  <si>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</si>
  <si>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</si>
  <si>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</si>
  <si>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</si>
  <si>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</si>
  <si>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</si>
  <si>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</si>
  <si>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</si>
  <si>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</si>
  <si>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</si>
  <si>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</si>
  <si>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</si>
  <si>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</si>
  <si>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</si>
  <si>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</si>
  <si>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00000049</t>
  </si>
  <si>
    <t>CREME FRAOECHE</t>
  </si>
  <si>
    <t>lt</t>
  </si>
  <si>
    <t>00000021</t>
  </si>
  <si>
    <t>AMANDES FFILES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</si>
  <si>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</si>
  <si>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</si>
  <si>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</si>
  <si>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</si>
  <si>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</si>
  <si>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</si>
  <si>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</si>
  <si>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</si>
  <si>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</si>
  <si>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</si>
  <si>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</si>
  <si>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</si>
  <si>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</si>
  <si>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</si>
  <si>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</si>
  <si>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</si>
  <si>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</si>
  <si>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</si>
  <si>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</si>
  <si>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 AU FLAN BRÉSILIENNE</t>
  </si>
  <si>
    <t>FOND DE TARTE,25 CM.</t>
  </si>
  <si>
    <t>PÂTE À TARTE</t>
  </si>
  <si>
    <t>PÂTE À LEVÉE</t>
  </si>
  <si>
    <t>FLAN (SAUCE)</t>
  </si>
  <si>
    <t>CRÈME CHANTILLY</t>
  </si>
  <si>
    <t>Niveau</t>
  </si>
  <si>
    <t>Composant</t>
  </si>
  <si>
    <t>Type</t>
  </si>
  <si>
    <t>Quantité (× multiplicateur, voir feuille Besoins)</t>
  </si>
  <si>
    <t>recette</t>
  </si>
  <si>
    <t xml:space="preserve">    ↳ FOND DE TARTE,25 CM.</t>
  </si>
  <si>
    <t xml:space="preserve">        ↳ PÂTE À TARTE</t>
  </si>
  <si>
    <t xml:space="preserve">            ↳ PÂTE À LEVÉE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</si>
  <si>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</si>
  <si>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</si>
  <si>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</si>
  <si>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</si>
  <si>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</si>
  <si>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</si>
  <si>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 (conv.)</t>
  </si>
  <si>
    <t>conversion</t>
  </si>
  <si>
    <t xml:space="preserve">                ↳ LAIT</t>
  </si>
  <si>
    <t xml:space="preserve">            ↳ BEURRE</t>
  </si>
  <si>
    <t xml:space="preserve">    ↳ FLAN (SAUCE)</t>
  </si>
  <si>
    <t xml:space="preserve">        ↳ LAIT</t>
  </si>
  <si>
    <t xml:space="preserve">        ↳ SUCRE (S2)</t>
  </si>
  <si>
    <t xml:space="preserve">        ↳ OEUF (P) (conv.)</t>
  </si>
  <si>
    <t xml:space="preserve">    ↳ CRÈME CHANTILLY</t>
  </si>
  <si>
    <t xml:space="preserve">        ↳ CREME FRAOECHE</t>
  </si>
  <si>
    <t xml:space="preserve">    ↳ PRALINé AU AMANDE (conv.)</t>
  </si>
  <si>
    <t>Fiche technique — TARTE AU FLAN BRÉSILIENNE</t>
  </si>
  <si>
    <t>TARTE AU FLAN BRÉSILIENNE  00000753</t>
  </si>
  <si>
    <t>↳ FOND DE TARTE,25 CM.  00000784</t>
  </si>
  <si>
    <t>↳ PÂTE À TARTE  00000182</t>
  </si>
  <si>
    <t>↳ PÂTE À LEVÉE  00000527</t>
  </si>
  <si>
    <t>↳ FLAN (SAUCE)  00000212</t>
  </si>
  <si>
    <t>↳ CRÈME CHANTILLY  00000147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</si>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</sst>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</v>
      </c>
      <c r="C3" t="s" s="5">
        <v>3</v>
      </c>
      <c r="D3"/>
      <c r="E3"/>
      <c r="F3"/>
    </row>
    <row r="4">
      <c r="A4" t="s">
        <v>4</v>
      </c>
      <c r="B4" s="6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9">
        <f>E7*0.022064</f>
        <v>0.044128</v>
      </c>
    </row>
    <row r="8">
      <c r="A8" t="s" s="8">
        <v>16</v>
      </c>
      <c r="B8" t="s">
        <v>17</v>
      </c>
      <c r="C8" t="s">
        <v>14</v>
      </c>
      <c r="D8" s="4">
        <v>8</v>
      </c>
      <c r="E8" s="6">
        <f>D8*$B$2</f>
        <v>8</v>
      </c>
      <c r="F8" t="s">
        <v>3</v>
      </c>
      <c r="G8" s="9">
        <f>E8*0.20824</f>
        <v>1.66592</v>
      </c>
    </row>
    <row r="9">
      <c r="A9" t="s" s="8">
        <v>18</v>
      </c>
      <c r="B9" t="s">
        <v>19</v>
      </c>
      <c r="C9" t="s">
        <v>20</v>
      </c>
      <c r="D9" s="4">
        <v>0.6</v>
      </c>
      <c r="E9" s="6">
        <f>D9*$B$2</f>
        <v>0.6</v>
      </c>
      <c r="F9" t="s">
        <v>15</v>
      </c>
      <c r="G9" s="9">
        <f>E9*3.9514</f>
        <v>2.37084</v>
      </c>
    </row>
    <row r="10">
      <c r="A10" t="s" s="8">
        <v>21</v>
      </c>
      <c r="B10" t="s">
        <v>22</v>
      </c>
      <c r="C10" t="s">
        <v>20</v>
      </c>
      <c r="D10" s="4">
        <v>1</v>
      </c>
      <c r="E10" s="6">
        <f>D10*$B$2</f>
        <v>1</v>
      </c>
      <c r="F10" t="s">
        <v>23</v>
      </c>
      <c r="G10" s="9">
        <f>E10*2.5335</f>
        <v>2.5335</v>
      </c>
    </row>
    <row r="11">
      <c r="A11" t="s" s="8">
        <v>24</v>
      </c>
      <c r="B11" t="s">
        <v>25</v>
      </c>
      <c r="C11" t="s">
        <v>26</v>
      </c>
      <c r="D11" s="4">
        <v>0.25</v>
      </c>
      <c r="E11" s="6">
        <f>D11*$B$2</f>
        <v>0.25</v>
      </c>
      <c r="F11" t="s">
        <v>15</v>
      </c>
      <c r="G11" s="9">
        <f>E11*7.13934</f>
        <v>1.784835</v>
      </c>
    </row>
    <row r="12">
      <c r="A12" t="s" s="8">
        <v>27</v>
      </c>
      <c r="B12" t="s">
        <v>28</v>
      </c>
      <c r="C12" t="s">
        <v>29</v>
      </c>
      <c r="D12" s="4">
        <v>19.25</v>
      </c>
      <c r="E12" s="6">
        <f>D12*$B$2</f>
        <v>19.25</v>
      </c>
      <c r="F12" t="s">
        <v>3</v>
      </c>
      <c r="G12" s="9">
        <f>E12*0.27</f>
        <v>5.1975</v>
      </c>
    </row>
    <row r="13">
      <c r="A13" t="s" s="8">
        <v>30</v>
      </c>
      <c r="B13" t="s">
        <v>31</v>
      </c>
      <c r="C13" t="s">
        <v>32</v>
      </c>
      <c r="D13" s="4">
        <v>0.04</v>
      </c>
      <c r="E13" s="6">
        <f>D13*$B$2</f>
        <v>0.04</v>
      </c>
      <c r="F13" t="s">
        <v>15</v>
      </c>
      <c r="G13" s="9">
        <f>E13*0.186416</f>
        <v>0.007457</v>
      </c>
    </row>
    <row r="14">
      <c r="A14" t="s" s="8">
        <v>33</v>
      </c>
      <c r="B14" t="s">
        <v>34</v>
      </c>
      <c r="C14" t="s">
        <v>29</v>
      </c>
      <c r="D14" s="4">
        <v>2.05</v>
      </c>
      <c r="E14" s="6">
        <f>D14*$B$2</f>
        <v>2.05</v>
      </c>
      <c r="F14" t="s">
        <v>23</v>
      </c>
      <c r="G14" s="9">
        <f>E14*0.5999</f>
        <v>1.229795</v>
      </c>
    </row>
    <row r="15">
      <c r="A15" t="s" s="8">
        <v>35</v>
      </c>
      <c r="B15" t="s">
        <v>36</v>
      </c>
      <c r="C15" t="s">
        <v>37</v>
      </c>
      <c r="D15" s="4">
        <v>0.65</v>
      </c>
      <c r="E15" s="6">
        <f>D15*$B$2</f>
        <v>0.65</v>
      </c>
      <c r="F15" t="s">
        <v>15</v>
      </c>
      <c r="G15" s="9">
        <f>E15*0.95</f>
        <v>0.6175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48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49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50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45</v>
      </c>
      <c r="C2" t="s">
        <v>55</v>
      </c>
      <c r="D2" s="6">
        <f>'Besoins'!$B$2*4</f>
        <v>4</v>
      </c>
      <c r="E2" t="s">
        <v>3</v>
      </c>
    </row>
    <row r="3">
      <c r="A3">
        <v>1</v>
      </c>
      <c r="B3" t="s">
        <v>56</v>
      </c>
      <c r="C3" t="s">
        <v>55</v>
      </c>
      <c r="D3" s="6">
        <f>'Besoins'!$B$2*4</f>
        <v>4</v>
      </c>
      <c r="E3" t="s">
        <v>3</v>
      </c>
    </row>
    <row r="4">
      <c r="A4">
        <v>2</v>
      </c>
      <c r="B4" t="s">
        <v>57</v>
      </c>
      <c r="C4" t="s">
        <v>55</v>
      </c>
      <c r="D4" s="6">
        <f>'Besoins'!$B$2*4</f>
        <v>4</v>
      </c>
      <c r="E4" t="s">
        <v>15</v>
      </c>
    </row>
    <row r="5">
      <c r="A5">
        <v>3</v>
      </c>
      <c r="B5" t="s">
        <v>58</v>
      </c>
      <c r="C5" t="s">
        <v>55</v>
      </c>
      <c r="D5" s="6">
        <f>'Besoins'!$B$2*3.8</f>
        <v>3.8</v>
      </c>
      <c r="E5" t="s">
        <v>15</v>
      </c>
    </row>
    <row r="6">
      <c r="A6">
        <v>4</v>
      </c>
      <c r="B6" t="s">
        <v>59</v>
      </c>
      <c r="C6" t="s">
        <v>60</v>
      </c>
      <c r="D6" s="6">
        <f>'Besoins'!$B$2*8</f>
        <v>8</v>
      </c>
      <c r="E6" t="s">
        <v>3</v>
      </c>
    </row>
    <row r="7">
      <c r="A7">
        <v>4</v>
      </c>
      <c r="B7" t="s">
        <v>61</v>
      </c>
      <c r="C7" t="s">
        <v>60</v>
      </c>
      <c r="D7" s="6">
        <f>'Besoins'!$B$2*2</f>
        <v>2</v>
      </c>
      <c r="E7" t="s">
        <v>15</v>
      </c>
    </row>
    <row r="8">
      <c r="A8">
        <v>4</v>
      </c>
      <c r="B8" t="s">
        <v>62</v>
      </c>
      <c r="C8" t="s">
        <v>60</v>
      </c>
      <c r="D8" s="6">
        <f>'Besoins'!$B$2*0.12</f>
        <v>0.12</v>
      </c>
      <c r="E8" t="s">
        <v>15</v>
      </c>
    </row>
    <row r="9">
      <c r="A9">
        <v>4</v>
      </c>
      <c r="B9" t="s">
        <v>63</v>
      </c>
      <c r="C9" t="s">
        <v>60</v>
      </c>
      <c r="D9" s="6">
        <f>'Besoins'!$B$2*0.04</f>
        <v>0.04</v>
      </c>
      <c r="E9" t="s">
        <v>15</v>
      </c>
    </row>
    <row r="10">
      <c r="A10">
        <v>4</v>
      </c>
      <c r="B10" t="s">
        <v>64</v>
      </c>
      <c r="C10" t="s">
        <v>60</v>
      </c>
      <c r="D10" s="6">
        <f>'Besoins'!$B$2*0.4</f>
        <v>0.4</v>
      </c>
      <c r="E10" t="s">
        <v>15</v>
      </c>
    </row>
    <row r="11">
      <c r="A11">
        <v>4</v>
      </c>
      <c r="B11" t="s">
        <v>65</v>
      </c>
      <c r="C11" t="s">
        <v>66</v>
      </c>
      <c r="D11" s="6">
        <f>'Besoins'!$B$2*8</f>
        <v>8</v>
      </c>
      <c r="E11" t="s">
        <v>3</v>
      </c>
    </row>
    <row r="12">
      <c r="A12">
        <v>4</v>
      </c>
      <c r="B12" t="s">
        <v>67</v>
      </c>
      <c r="C12" t="s">
        <v>60</v>
      </c>
      <c r="D12" s="6">
        <f>'Besoins'!$B$2*0.8</f>
        <v>0.8</v>
      </c>
      <c r="E12" t="s">
        <v>23</v>
      </c>
    </row>
    <row r="13">
      <c r="A13">
        <v>3</v>
      </c>
      <c r="B13" t="s">
        <v>68</v>
      </c>
      <c r="C13" t="s">
        <v>60</v>
      </c>
      <c r="D13" s="6">
        <f>'Besoins'!$B$2*0.2</f>
        <v>0.2</v>
      </c>
      <c r="E13" t="s">
        <v>15</v>
      </c>
    </row>
    <row r="14">
      <c r="A14">
        <v>1</v>
      </c>
      <c r="B14" t="s">
        <v>69</v>
      </c>
      <c r="C14" t="s">
        <v>55</v>
      </c>
      <c r="D14" s="6">
        <f>'Besoins'!$B$2*2</f>
        <v>2</v>
      </c>
      <c r="E14" t="s">
        <v>23</v>
      </c>
    </row>
    <row r="15">
      <c r="A15">
        <v>2</v>
      </c>
      <c r="B15" t="s">
        <v>70</v>
      </c>
      <c r="C15" t="s">
        <v>60</v>
      </c>
      <c r="D15" s="6">
        <f>'Besoins'!$B$2*1.25</f>
        <v>1.25</v>
      </c>
      <c r="E15" t="s">
        <v>23</v>
      </c>
    </row>
    <row r="16">
      <c r="A16">
        <v>2</v>
      </c>
      <c r="B16" t="s">
        <v>71</v>
      </c>
      <c r="C16" t="s">
        <v>60</v>
      </c>
      <c r="D16" s="6">
        <f>'Besoins'!$B$2*0.2</f>
        <v>0.2</v>
      </c>
      <c r="E16" t="s">
        <v>15</v>
      </c>
    </row>
    <row r="17">
      <c r="A17">
        <v>2</v>
      </c>
      <c r="B17" t="s">
        <v>72</v>
      </c>
      <c r="C17" t="s">
        <v>66</v>
      </c>
      <c r="D17" s="6">
        <f>'Besoins'!$B$2*10</f>
        <v>10</v>
      </c>
      <c r="E17" t="s">
        <v>3</v>
      </c>
    </row>
    <row r="18">
      <c r="A18">
        <v>1</v>
      </c>
      <c r="B18" t="s">
        <v>73</v>
      </c>
      <c r="C18" t="s">
        <v>55</v>
      </c>
      <c r="D18" s="6">
        <f>'Besoins'!$B$2*1.08</f>
        <v>1.08</v>
      </c>
      <c r="E18" t="s">
        <v>15</v>
      </c>
    </row>
    <row r="19">
      <c r="A19">
        <v>2</v>
      </c>
      <c r="B19" t="s">
        <v>74</v>
      </c>
      <c r="C19" t="s">
        <v>60</v>
      </c>
      <c r="D19" s="6">
        <f>'Besoins'!$B$2*1</f>
        <v>1</v>
      </c>
      <c r="E19" t="s">
        <v>23</v>
      </c>
    </row>
    <row r="20">
      <c r="A20">
        <v>2</v>
      </c>
      <c r="B20" t="s">
        <v>71</v>
      </c>
      <c r="C20" t="s">
        <v>60</v>
      </c>
      <c r="D20" s="6">
        <f>'Besoins'!$B$2*0.08</f>
        <v>0.08</v>
      </c>
      <c r="E20" t="s">
        <v>15</v>
      </c>
    </row>
    <row r="21">
      <c r="A21">
        <v>1</v>
      </c>
      <c r="B21" t="s">
        <v>75</v>
      </c>
      <c r="C21" t="s">
        <v>66</v>
      </c>
      <c r="D21" s="6">
        <f>'Besoins'!$B$2*0.5</f>
        <v>0.5</v>
      </c>
      <c r="E2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2">
        <v>76</v>
      </c>
      <c r="B1"/>
      <c r="C1"/>
      <c r="D1"/>
    </row>
    <row r="2">
      <c r="A2" t="str" s="13">
        <f>"00000753 · PAT.TARTES · référence : "&amp;Besoins!B3&amp;" "&amp;Besoins!C3&amp;" · multiplicateur réglable sur la feuille ""Besoins"""</f>
        <v>00000753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80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81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82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83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2026-08-01T06:38:10Z</dcterms:created>
  <dc:title>TARTE AU FLAN BRÉSILIENNE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2026-08-01T06:38:10Z</dcterms:modified>
  <cp:revision>1</cp:revision>
</cp:coreProperties>
</file>