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<sst xmlns="http://schemas.openxmlformats.org/spreadsheetml/2006/main" count="114" uniqueCount="114">
  <si>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</si>
  <si>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</si>
  <si>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</si>
  <si>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</si>
  <si>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</si>
  <si>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</si>
  <si>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</si>
  <si>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</si>
  <si>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</si>
  <si>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</si>
  <si>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</si>
  <si>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</si>
  <si>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</si>
  <si>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</si>
  <si>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</si>
  <si>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</si>
  <si>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</si>
  <si>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</si>
  <si>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</si>
  <si>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</si>
  <si>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</si>
  <si>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</si>
  <si>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</si>
  <si>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</si>
  <si>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</si>
  <si>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</si>
  <si>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</si>
  <si>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</si>
  <si>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</si>
  <si>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</si>
  <si>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</si>
  <si>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</si>
  <si>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</si>
  <si>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</si>
  <si>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</si>
  <si>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00000051</t>
  </si>
  <si>
    <t>LAIT</t>
  </si>
  <si>
    <t>SEL-FIN</t>
  </si>
  <si>
    <t>Sel fin de cuisine</t>
  </si>
  <si>
    <t>Sels et condiments de base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</si>
  <si>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</si>
  <si>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</si>
  <si>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</si>
  <si>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</si>
  <si>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</si>
  <si>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</si>
  <si>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</si>
  <si>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</si>
  <si>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</si>
  <si>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</si>
  <si>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</si>
  <si>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</si>
  <si>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</si>
  <si>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Mille-feuille</t>
  </si>
  <si>
    <t>CUIRE</t>
  </si>
  <si>
    <t>Cuire le feuilletage a plat. Grille dessus pour empecher de gonfler.</t>
  </si>
  <si>
    <t>RETOURNER</t>
  </si>
  <si>
    <t>Retourner et sucrer. Aux 3/4 cuisson, sucre glace, glace au four.</t>
  </si>
  <si>
    <t>DÉTAILLER</t>
  </si>
  <si>
    <t>Detailler 3 bandes. Intercalees de creme patissiere.</t>
  </si>
  <si>
    <t>GLACER</t>
  </si>
  <si>
    <t>Glacer. Fondant, traits de chocolat au cornet, strie a la pointe du couteau.</t>
  </si>
  <si>
    <t>Pate feuilletee traditionnelle (PDR)</t>
  </si>
  <si>
    <t>METTRE EN PLACE</t>
  </si>
  <si>
    <t>Mettre en place le poste de travail. Denrees, materiels de preparation, de cuisson et de dressage.</t>
  </si>
  <si>
    <t>CONFECTIONNER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</si>
  <si>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</si>
  <si>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</si>
  <si>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</si>
  <si>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</si>
  <si>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</si>
  <si>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</si>
  <si>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</si>
  <si>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</si>
  <si>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</si>
  <si>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</si>
  <si>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</si>
  <si>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</si>
  <si>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</si>
  <si>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</si>
  <si>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</si>
  <si>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</si>
  <si>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</si>
  <si>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</si>
  <si>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Niveau</t>
  </si>
  <si>
    <t>Composant</t>
  </si>
  <si>
    <t>Type</t>
  </si>
  <si>
    <t>Quantité (× multiplicateur, voir feuille Besoins)</t>
  </si>
  <si>
    <t>recette</t>
  </si>
  <si>
    <t xml:space="preserve">    ↳ Pate feuilletee traditionnelle (PDR)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</si>
  <si>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</si>
  <si>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</si>
  <si>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</si>
  <si>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</si>
  <si>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</si>
  <si>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Creme patissiere traditionnelle (PDR)</t>
  </si>
  <si>
    <t xml:space="preserve">        ↳ LAIT</t>
  </si>
  <si>
    <t xml:space="preserve">        ↳ JAUNE D'OEUF (ML) (conv.)</t>
  </si>
  <si>
    <t>conversion</t>
  </si>
  <si>
    <t xml:space="preserve">        ↳ Sucre blanc cristal sac 25 kg</t>
  </si>
  <si>
    <t xml:space="preserve">        ↳ VANILLE (baton)</t>
  </si>
  <si>
    <t xml:space="preserve">    ↳ Nappage abricot (glaçage)</t>
  </si>
  <si>
    <t xml:space="preserve">    ↳ Chocolat noir 50% cacao pistoles sac 5kg</t>
  </si>
  <si>
    <t xml:space="preserve">    ↳ Fondant blanc pâtissier (glaçage)</t>
  </si>
  <si>
    <t>Fiche technique — Mille-feuille</t>
  </si>
  <si>
    <t>Mille-feuille  00002586</t>
  </si>
  <si>
    <t>1.</t>
  </si>
  <si>
    <t>2.</t>
  </si>
  <si>
    <t>3.</t>
  </si>
  <si>
    <t>4.</t>
  </si>
  <si>
    <t>↳ Pate feuilletee traditionnelle (PDR)  PDR-PAT-FEUIL-TR</t>
  </si>
  <si>
    <t>5.</t>
  </si>
  <si>
    <t>↳ Creme patissiere traditionnelle (PDR)  PDR-CR-PATISSI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</si>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</sst>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E7*0.5902684211</f>
        <v>0.590268</v>
      </c>
    </row>
    <row r="8">
      <c r="A8" t="s" s="8">
        <v>15</v>
      </c>
      <c r="B8" t="s">
        <v>16</v>
      </c>
      <c r="C8" t="s">
        <v>17</v>
      </c>
      <c r="D8" s="4">
        <v>0.186949</v>
      </c>
      <c r="E8" s="6">
        <f>D8*$B$2</f>
        <v>0.186949</v>
      </c>
      <c r="F8" t="s">
        <v>18</v>
      </c>
      <c r="G8" s="9">
        <f>E8*3.9513900535</f>
        <v>0.738708</v>
      </c>
    </row>
    <row r="9">
      <c r="A9" t="s" s="8">
        <v>19</v>
      </c>
      <c r="B9" t="s">
        <v>20</v>
      </c>
      <c r="C9" t="s">
        <v>21</v>
      </c>
      <c r="D9" s="4">
        <v>3.157895</v>
      </c>
      <c r="E9" s="6">
        <f>D9*$B$2</f>
        <v>3.157895</v>
      </c>
      <c r="F9" t="s">
        <v>3</v>
      </c>
      <c r="G9" s="9">
        <f>E9*0.2699999775</f>
        <v>0.852632</v>
      </c>
    </row>
    <row r="10">
      <c r="A10" t="s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18</v>
      </c>
      <c r="G10" s="9">
        <f>E10*5.5</f>
        <v>0.275</v>
      </c>
    </row>
    <row r="11">
      <c r="A11" t="s" s="8">
        <v>25</v>
      </c>
      <c r="B11" t="s">
        <v>26</v>
      </c>
      <c r="C11" t="s">
        <v>27</v>
      </c>
      <c r="D11" s="4">
        <v>0.124632</v>
      </c>
      <c r="E11" s="6">
        <f>D11*$B$2</f>
        <v>0.124632</v>
      </c>
      <c r="F11" t="s">
        <v>28</v>
      </c>
      <c r="G11" s="9">
        <f>E11*0.0030000085</f>
        <v>0.000374</v>
      </c>
    </row>
    <row r="12">
      <c r="A12" t="s">
        <v>29</v>
      </c>
      <c r="B12" t="s">
        <v>30</v>
      </c>
      <c r="C12" t="s">
        <v>31</v>
      </c>
      <c r="D12" s="4">
        <v>0.05</v>
      </c>
      <c r="E12" s="6">
        <f>D12*$B$2</f>
        <v>0.05</v>
      </c>
      <c r="F12" t="s">
        <v>18</v>
      </c>
      <c r="G12" s="9">
        <f>E12*18.3</f>
        <v>0.915</v>
      </c>
    </row>
    <row r="13">
      <c r="A13" t="s">
        <v>32</v>
      </c>
      <c r="B13" t="s">
        <v>33</v>
      </c>
      <c r="C13" t="s">
        <v>34</v>
      </c>
      <c r="D13" s="4">
        <v>0.349265</v>
      </c>
      <c r="E13" s="6">
        <f>D13*$B$2</f>
        <v>0.349265</v>
      </c>
      <c r="F13" t="s">
        <v>18</v>
      </c>
      <c r="G13" s="9">
        <f>E13*0.5599995284</f>
        <v>0.195588</v>
      </c>
    </row>
    <row r="14">
      <c r="A14" t="s" s="8">
        <v>35</v>
      </c>
      <c r="B14" t="s">
        <v>36</v>
      </c>
      <c r="C14" t="s">
        <v>21</v>
      </c>
      <c r="D14" s="4">
        <v>1</v>
      </c>
      <c r="E14" s="6">
        <f>D14*$B$2</f>
        <v>1</v>
      </c>
      <c r="F14" t="s">
        <v>28</v>
      </c>
      <c r="G14" s="9">
        <f>E14*0.5999</f>
        <v>0.5999</v>
      </c>
    </row>
    <row r="15">
      <c r="A15" t="s">
        <v>37</v>
      </c>
      <c r="B15" t="s">
        <v>38</v>
      </c>
      <c r="C15" t="s">
        <v>39</v>
      </c>
      <c r="D15" s="4">
        <v>0.004154</v>
      </c>
      <c r="E15" s="6">
        <f>D15*$B$2</f>
        <v>0.004154</v>
      </c>
      <c r="F15" t="s">
        <v>18</v>
      </c>
      <c r="G15" s="9">
        <f>E15*0.3500346937</f>
        <v>0.001454</v>
      </c>
    </row>
    <row r="16">
      <c r="A16" t="s">
        <v>40</v>
      </c>
      <c r="B16" t="s">
        <v>41</v>
      </c>
      <c r="C16" t="s">
        <v>42</v>
      </c>
      <c r="D16" s="4">
        <v>0.1</v>
      </c>
      <c r="E16" s="6">
        <f>D16*$B$2</f>
        <v>0.1</v>
      </c>
      <c r="F16" t="s">
        <v>18</v>
      </c>
      <c r="G16" s="9">
        <f>E16*4.2</f>
        <v>0.42</v>
      </c>
    </row>
    <row r="17">
      <c r="A17" t="s">
        <v>43</v>
      </c>
      <c r="B17" t="s">
        <v>44</v>
      </c>
      <c r="C17" t="s">
        <v>45</v>
      </c>
      <c r="D17" s="4">
        <v>0.25</v>
      </c>
      <c r="E17" s="6">
        <f>D17*$B$2</f>
        <v>0.25</v>
      </c>
      <c r="F17" t="s">
        <v>18</v>
      </c>
      <c r="G17" s="9">
        <f>E17*0.82</f>
        <v>0.205</v>
      </c>
    </row>
    <row r="18">
      <c r="A18"/>
      <c r="B18"/>
      <c r="C18"/>
      <c r="D18"/>
      <c r="E18"/>
      <c r="F18" t="s" s="10">
        <v>46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>
        <v>1</v>
      </c>
      <c r="C2" t="s">
        <v>54</v>
      </c>
      <c r="D2" t="s" s="12">
        <v>55</v>
      </c>
      <c r="E2" t="s" s="12"/>
      <c r="F2"/>
    </row>
    <row r="3">
      <c r="A3" t="s">
        <v>53</v>
      </c>
      <c r="B3">
        <v>2</v>
      </c>
      <c r="C3" t="s">
        <v>56</v>
      </c>
      <c r="D3" t="s" s="12">
        <v>57</v>
      </c>
      <c r="E3" t="s" s="12"/>
      <c r="F3"/>
    </row>
    <row r="4">
      <c r="A4" t="s">
        <v>53</v>
      </c>
      <c r="B4">
        <v>3</v>
      </c>
      <c r="C4" t="s">
        <v>58</v>
      </c>
      <c r="D4" t="s" s="12">
        <v>59</v>
      </c>
      <c r="E4" t="s" s="12"/>
      <c r="F4"/>
    </row>
    <row r="5">
      <c r="A5" t="s">
        <v>53</v>
      </c>
      <c r="B5">
        <v>4</v>
      </c>
      <c r="C5" t="s">
        <v>60</v>
      </c>
      <c r="D5" t="s" s="12">
        <v>61</v>
      </c>
      <c r="E5" t="s" s="12"/>
      <c r="F5"/>
    </row>
    <row r="6">
      <c r="A6" t="s">
        <v>62</v>
      </c>
      <c r="B6">
        <v>1</v>
      </c>
      <c r="C6" t="s">
        <v>63</v>
      </c>
      <c r="D6" t="s" s="12">
        <v>64</v>
      </c>
      <c r="E6" t="s" s="12"/>
      <c r="F6"/>
    </row>
    <row r="7">
      <c r="A7" t="s">
        <v>62</v>
      </c>
      <c r="B7">
        <v>2</v>
      </c>
      <c r="C7" t="s">
        <v>65</v>
      </c>
      <c r="D7" t="s" s="12">
        <v>66</v>
      </c>
      <c r="E7" t="s" s="12"/>
      <c r="F7"/>
    </row>
    <row r="8">
      <c r="A8" t="s">
        <v>62</v>
      </c>
      <c r="B8">
        <v>3</v>
      </c>
      <c r="C8" t="s">
        <v>67</v>
      </c>
      <c r="D8" t="s" s="12">
        <v>68</v>
      </c>
      <c r="E8" t="s" s="12"/>
      <c r="F8" t="s">
        <v>69</v>
      </c>
    </row>
    <row r="9">
      <c r="A9" t="s">
        <v>62</v>
      </c>
      <c r="B9">
        <v>4</v>
      </c>
      <c r="C9" t="s">
        <v>70</v>
      </c>
      <c r="D9" t="s" s="12">
        <v>71</v>
      </c>
      <c r="E9" t="s" s="12"/>
      <c r="F9"/>
    </row>
    <row r="10">
      <c r="A10" t="s">
        <v>62</v>
      </c>
      <c r="B10">
        <v>5</v>
      </c>
      <c r="C10" t="s">
        <v>72</v>
      </c>
      <c r="D10" t="s" s="12">
        <v>73</v>
      </c>
      <c r="E10" t="s" s="12"/>
      <c r="F10"/>
    </row>
    <row r="11">
      <c r="A11" t="s">
        <v>74</v>
      </c>
      <c r="B11">
        <v>1</v>
      </c>
      <c r="C11" t="s">
        <v>63</v>
      </c>
      <c r="D11" t="s" s="12">
        <v>64</v>
      </c>
      <c r="E11" t="s" s="12"/>
      <c r="F11"/>
    </row>
    <row r="12">
      <c r="A12" t="s">
        <v>74</v>
      </c>
      <c r="B12">
        <v>2</v>
      </c>
      <c r="C12" t="s">
        <v>75</v>
      </c>
      <c r="D12" t="s" s="12">
        <v>76</v>
      </c>
      <c r="E12" t="s" s="12"/>
      <c r="F12"/>
    </row>
    <row r="13">
      <c r="A13" t="s">
        <v>74</v>
      </c>
      <c r="B13">
        <v>3</v>
      </c>
      <c r="C13" t="s">
        <v>77</v>
      </c>
      <c r="D13" t="s" s="12">
        <v>78</v>
      </c>
      <c r="E13" t="s" s="12"/>
      <c r="F13"/>
    </row>
    <row r="14">
      <c r="A14" t="s">
        <v>74</v>
      </c>
      <c r="B14">
        <v>4</v>
      </c>
      <c r="C14" t="s">
        <v>79</v>
      </c>
      <c r="D14" t="s" s="12">
        <v>80</v>
      </c>
      <c r="E14" t="s" s="12"/>
      <c r="F14" t="s">
        <v>81</v>
      </c>
    </row>
    <row r="15">
      <c r="A15" t="s">
        <v>74</v>
      </c>
      <c r="B15">
        <v>5</v>
      </c>
      <c r="C15" t="s">
        <v>82</v>
      </c>
      <c r="D15" t="s" s="12">
        <v>83</v>
      </c>
      <c r="E15" t="s" s="12"/>
      <c r="F1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84</v>
      </c>
      <c r="B1" t="s" s="7">
        <v>85</v>
      </c>
      <c r="C1" t="s" s="7">
        <v>86</v>
      </c>
      <c r="D1" t="s" s="7">
        <v>87</v>
      </c>
      <c r="E1" t="s" s="7">
        <v>10</v>
      </c>
    </row>
    <row r="2">
      <c r="A2">
        <v>0</v>
      </c>
      <c r="B2" t="s">
        <v>53</v>
      </c>
      <c r="C2" t="s">
        <v>88</v>
      </c>
      <c r="D2" s="6">
        <f>'Besoins'!$B$2*10</f>
        <v>10</v>
      </c>
      <c r="E2" t="s">
        <v>3</v>
      </c>
    </row>
    <row r="3">
      <c r="A3">
        <v>1</v>
      </c>
      <c r="B3" t="s">
        <v>89</v>
      </c>
      <c r="C3" t="s">
        <v>88</v>
      </c>
      <c r="D3" s="6">
        <f>'Besoins'!$B$2*0.565</f>
        <v>0.565</v>
      </c>
      <c r="E3" t="s">
        <v>18</v>
      </c>
    </row>
    <row r="4">
      <c r="A4">
        <v>2</v>
      </c>
      <c r="B4" t="s">
        <v>90</v>
      </c>
      <c r="C4" t="s">
        <v>91</v>
      </c>
      <c r="D4" s="6">
        <f>'Besoins'!$B$2*0.2492647059</f>
        <v>0.249265</v>
      </c>
      <c r="E4" t="s">
        <v>18</v>
      </c>
    </row>
    <row r="5">
      <c r="A5">
        <v>2</v>
      </c>
      <c r="B5" t="s">
        <v>92</v>
      </c>
      <c r="C5" t="s">
        <v>91</v>
      </c>
      <c r="D5" s="6">
        <f>'Besoins'!$B$2*0.1246323529</f>
        <v>0.124632</v>
      </c>
      <c r="E5" t="s">
        <v>28</v>
      </c>
    </row>
    <row r="6">
      <c r="A6">
        <v>2</v>
      </c>
      <c r="B6" t="s">
        <v>93</v>
      </c>
      <c r="C6" t="s">
        <v>91</v>
      </c>
      <c r="D6" s="6">
        <f>'Besoins'!$B$2*0.0041544118</f>
        <v>0.004154</v>
      </c>
      <c r="E6" t="s">
        <v>18</v>
      </c>
    </row>
    <row r="7">
      <c r="A7">
        <v>2</v>
      </c>
      <c r="B7" t="s">
        <v>94</v>
      </c>
      <c r="C7" t="s">
        <v>91</v>
      </c>
      <c r="D7" s="6">
        <f>'Besoins'!$B$2*0.1869485294</f>
        <v>0.186949</v>
      </c>
      <c r="E7" t="s">
        <v>18</v>
      </c>
    </row>
    <row r="8">
      <c r="A8">
        <v>1</v>
      </c>
      <c r="B8" t="s">
        <v>95</v>
      </c>
      <c r="C8" t="s">
        <v>88</v>
      </c>
      <c r="D8" s="6">
        <f>'Besoins'!$B$2*1.47</f>
        <v>1.47</v>
      </c>
      <c r="E8" t="s">
        <v>18</v>
      </c>
    </row>
    <row r="9">
      <c r="A9">
        <v>2</v>
      </c>
      <c r="B9" t="s">
        <v>96</v>
      </c>
      <c r="C9" t="s">
        <v>91</v>
      </c>
      <c r="D9" s="6">
        <f>'Besoins'!$B$2*1</f>
        <v>1</v>
      </c>
      <c r="E9" t="s">
        <v>28</v>
      </c>
    </row>
    <row r="10">
      <c r="A10">
        <v>2</v>
      </c>
      <c r="B10" t="s">
        <v>97</v>
      </c>
      <c r="C10" t="s">
        <v>98</v>
      </c>
      <c r="D10" s="6">
        <f>'Besoins'!$B$2*0.12</f>
        <v>0.12</v>
      </c>
      <c r="E10" t="s">
        <v>18</v>
      </c>
    </row>
    <row r="11">
      <c r="A11">
        <v>2</v>
      </c>
      <c r="B11" t="s">
        <v>99</v>
      </c>
      <c r="C11" t="s">
        <v>91</v>
      </c>
      <c r="D11" s="6">
        <f>'Besoins'!$B$2*0.25</f>
        <v>0.25</v>
      </c>
      <c r="E11" t="s">
        <v>18</v>
      </c>
    </row>
    <row r="12">
      <c r="A12">
        <v>2</v>
      </c>
      <c r="B12" t="s">
        <v>90</v>
      </c>
      <c r="C12" t="s">
        <v>91</v>
      </c>
      <c r="D12" s="6">
        <f>'Besoins'!$B$2*0.1</f>
        <v>0.1</v>
      </c>
      <c r="E12" t="s">
        <v>18</v>
      </c>
    </row>
    <row r="13">
      <c r="A13">
        <v>2</v>
      </c>
      <c r="B13" t="s">
        <v>100</v>
      </c>
      <c r="C13" t="s">
        <v>91</v>
      </c>
      <c r="D13" s="6">
        <f>'Besoins'!$B$2*1</f>
        <v>1</v>
      </c>
      <c r="E13" t="s">
        <v>3</v>
      </c>
    </row>
    <row r="14">
      <c r="A14">
        <v>1</v>
      </c>
      <c r="B14" t="s">
        <v>101</v>
      </c>
      <c r="C14" t="s">
        <v>91</v>
      </c>
      <c r="D14" s="6">
        <f>'Besoins'!$B$2*0.05</f>
        <v>0.05</v>
      </c>
      <c r="E14" t="s">
        <v>18</v>
      </c>
    </row>
    <row r="15">
      <c r="A15">
        <v>1</v>
      </c>
      <c r="B15" t="s">
        <v>102</v>
      </c>
      <c r="C15" t="s">
        <v>91</v>
      </c>
      <c r="D15" s="6">
        <f>'Besoins'!$B$2*0.05</f>
        <v>0.05</v>
      </c>
      <c r="E15" t="s">
        <v>18</v>
      </c>
    </row>
    <row r="16">
      <c r="A16">
        <v>1</v>
      </c>
      <c r="B16" t="s">
        <v>103</v>
      </c>
      <c r="C16" t="s">
        <v>91</v>
      </c>
      <c r="D16" s="6">
        <f>'Besoins'!$B$2*0.1</f>
        <v>0.1</v>
      </c>
      <c r="E16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2">
        <v>104</v>
      </c>
      <c r="B1"/>
      <c r="C1"/>
      <c r="D1"/>
    </row>
    <row r="2">
      <c r="A2" t="str" s="13">
        <f>"00002586 · CUI.DESSERTS · référence : "&amp;Besoins!B3&amp;" "&amp;Besoins!C3&amp;" · multiplicateur réglable sur la feuille ""Besoins"""</f>
        <v>00002586 · CUI.DESSERTS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105</v>
      </c>
      <c r="B4"/>
      <c r="C4"/>
      <c r="D4"/>
    </row>
    <row r="5">
      <c r="A5" t="s" s="15">
        <v>106</v>
      </c>
      <c r="B5" t="str" s="12">
        <f>"[CUIRE] "&amp;Procedure!D2</f>
        <v>[CUIRE] Cuire le feuilletage a plat. Grille dessus pour empecher de gonfler.</v>
      </c>
      <c r="C5"/>
      <c r="D5"/>
    </row>
    <row r="6">
      <c r="A6" t="s" s="15">
        <v>107</v>
      </c>
      <c r="B6" t="str" s="12">
        <f>"[RETOURNER] "&amp;Procedure!D3</f>
        <v>[RETOURNER] Retourner et sucrer. Aux 3/4 cuisson, sucre glace, glace au four.</v>
      </c>
      <c r="C6"/>
      <c r="D6"/>
    </row>
    <row r="7">
      <c r="A7" t="s" s="15">
        <v>108</v>
      </c>
      <c r="B7" t="str" s="12">
        <f>"[DÉTAILLER] "&amp;Procedure!D4</f>
        <v>[DÉTAILLER] Detailler 3 bandes. Intercalees de creme patissiere.</v>
      </c>
      <c r="C7"/>
      <c r="D7"/>
    </row>
    <row r="8">
      <c r="A8" t="s" s="15">
        <v>109</v>
      </c>
      <c r="B8" t="str" s="12">
        <f>"[GLACER] "&amp;Procedure!D5</f>
        <v>[GLACER] Glacer. Fondant, traits de chocolat au cornet, strie a la pointe du couteau.</v>
      </c>
      <c r="C8"/>
      <c r="D8"/>
    </row>
    <row r="9">
      <c r="A9"/>
      <c r="B9"/>
      <c r="C9"/>
      <c r="D9"/>
    </row>
    <row r="10">
      <c r="A10" t="s" s="14">
        <v>110</v>
      </c>
      <c r="B10"/>
      <c r="C10"/>
      <c r="D10"/>
    </row>
    <row r="11">
      <c r="A11" t="s" s="15">
        <v>106</v>
      </c>
      <c r="B11" t="str" s="12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5">
        <v>107</v>
      </c>
      <c r="B12" t="str" s="12">
        <f>"[CONFECTIONNER] "&amp;Procedure!D7</f>
        <v>[CONFECTIONNER] Confectionner la detrempe. Fontaine farine+sel, eau incorporee, petrir sans corser.</v>
      </c>
      <c r="C12"/>
      <c r="D12"/>
    </row>
    <row r="13">
      <c r="A13" t="s" s="15">
        <v>108</v>
      </c>
      <c r="B13" t="str" s="12">
        <f>"[REPOSER] "&amp;Procedure!D8</f>
        <v>[REPOSER] Laisser reposer au froid. Inciser, filmer, repos minimum 30 min.</v>
      </c>
      <c r="C13"/>
      <c r="D13"/>
    </row>
    <row r="14">
      <c r="A14" t="s" s="15">
        <v>109</v>
      </c>
      <c r="B14" t="str" s="12">
        <f>"[PRÉPARER] "&amp;Procedure!D9</f>
        <v>[PRÉPARER] Preparer le beurre de tourage. Travailler a la meme consistance que la detrempe, former un carre.</v>
      </c>
      <c r="C14"/>
      <c r="D14"/>
    </row>
    <row r="15">
      <c r="A15" t="s" s="15">
        <v>111</v>
      </c>
      <c r="B15" t="str" s="12">
        <f>"[BEURRER] "&amp;Procedure!D10</f>
        <v>[BEURRER] Enfermer le beurre et tourer. 6 tours au total (simples ou doubles), toujours plies dans le meme sens, avec repos froid entre chaque serie de tours.</v>
      </c>
      <c r="C15"/>
      <c r="D15"/>
    </row>
    <row r="16">
      <c r="A16"/>
      <c r="B16"/>
      <c r="C16"/>
      <c r="D16"/>
    </row>
    <row r="17">
      <c r="A17" t="s" s="14">
        <v>112</v>
      </c>
      <c r="B17"/>
      <c r="C17"/>
      <c r="D17"/>
    </row>
    <row r="18">
      <c r="A18" t="s" s="15">
        <v>106</v>
      </c>
      <c r="B18" t="str" s="12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5">
        <v>107</v>
      </c>
      <c r="B19" t="str" s="12">
        <f>"[BOUILLIR] "&amp;Procedure!D12</f>
        <v>[BOUILLIR] Bouillir le lait. Avec 1/3 du sucre et la vanille.</v>
      </c>
      <c r="C19"/>
      <c r="D19"/>
    </row>
    <row r="20">
      <c r="A20" t="s" s="15">
        <v>108</v>
      </c>
      <c r="B20" t="str" s="12">
        <f>"[BLANCHIR] "&amp;Procedure!D13</f>
        <v>[BLANCHIR] Blanchir les jaunes. Avec le reste du sucre et la farine.</v>
      </c>
      <c r="C20"/>
      <c r="D20"/>
    </row>
    <row r="21">
      <c r="A21" t="s" s="15">
        <v>109</v>
      </c>
      <c r="B21" t="str" s="12">
        <f>"[TEMPÉRER] "&amp;Procedure!D14</f>
        <v>[TEMPÉRER] Tempérer et cuire. Verser le lait chaud, cuire en fouettant jusqu'a ebullition, 1 min 30 minimum.</v>
      </c>
      <c r="C21"/>
      <c r="D21"/>
    </row>
    <row r="22">
      <c r="A22" t="s" s="15">
        <v>111</v>
      </c>
      <c r="B22" t="str" s="12">
        <f>"[REFROIDIR] "&amp;Procedure!D15</f>
        <v>[REFROIDIR] Refroidir rapidement. Sucre glace en surface ou film contact, froid rapide.</v>
      </c>
      <c r="C22"/>
      <c r="D22"/>
    </row>
    <row r="23">
      <c r="A23"/>
      <c r="B23"/>
      <c r="C23"/>
      <c r="D23"/>
    </row>
    <row r="24">
      <c r="A24" t="s" s="16">
        <v>113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2026-08-01T00:33:19Z</dcterms:created>
  <dc:title>Mille-feuille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2026-08-01T00:33:19Z</dcterms:modified>
  <cp:revision>1</cp:revision>
</cp:coreProperties>
</file>