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<sst xmlns="http://schemas.openxmlformats.org/spreadsheetml/2006/main" count="95" uniqueCount="95">
  <si>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</si>
  <si>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</si>
  <si>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</si>
  <si>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</si>
  <si>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</si>
  <si>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</si>
  <si>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</si>
  <si>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</si>
  <si>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</si>
  <si>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</si>
  <si>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</si>
  <si>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</si>
  <si>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</si>
  <si>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</si>
  <si>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</si>
  <si>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</si>
  <si>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</si>
  <si>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</si>
  <si>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</si>
  <si>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</si>
  <si>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</si>
  <si>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</si>
  <si>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</si>
  <si>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</si>
  <si>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</si>
  <si>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</si>
  <si>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</si>
  <si>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</si>
  <si>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</si>
  <si>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</si>
  <si>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</si>
  <si>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</si>
  <si>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</si>
  <si>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</si>
  <si>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</si>
  <si>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</si>
  <si>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</si>
  <si>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</si>
  <si>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</si>
  <si>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</si>
  <si>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</si>
  <si>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</si>
  <si>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</si>
  <si>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</si>
  <si>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</si>
  <si>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</si>
  <si>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</si>
  <si>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</si>
  <si>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</si>
  <si>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</si>
  <si>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</si>
  <si>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Tarte au Citron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</si>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</sst>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E7*18</f>
        <v>0.054</v>
      </c>
    </row>
    <row r="8">
      <c r="A8" t="s">
        <v>16</v>
      </c>
      <c r="B8" t="s">
        <v>17</v>
      </c>
      <c r="C8" t="s">
        <v>18</v>
      </c>
      <c r="D8" s="4">
        <v>0.018</v>
      </c>
      <c r="E8" s="6">
        <f>D8*$B$2</f>
        <v>0.018</v>
      </c>
      <c r="F8" t="s">
        <v>19</v>
      </c>
      <c r="G8" s="8">
        <f>E8*5.5</f>
        <v>0.099</v>
      </c>
    </row>
    <row r="9">
      <c r="A9" t="s" s="9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15</v>
      </c>
      <c r="G9" s="8">
        <f>E9*0.003</f>
        <v>0.000048</v>
      </c>
    </row>
    <row r="10">
      <c r="A10" t="s">
        <v>23</v>
      </c>
      <c r="B10" t="s">
        <v>24</v>
      </c>
      <c r="C10" t="s">
        <v>25</v>
      </c>
      <c r="D10" s="4">
        <v>0.013</v>
      </c>
      <c r="E10" s="6">
        <f>D10*$B$2</f>
        <v>0.013</v>
      </c>
      <c r="F10" t="s">
        <v>19</v>
      </c>
      <c r="G10" s="8">
        <f>E10*2.7</f>
        <v>0.0351</v>
      </c>
    </row>
    <row r="11">
      <c r="A11" t="s">
        <v>26</v>
      </c>
      <c r="B11" t="s">
        <v>27</v>
      </c>
      <c r="C11" t="s">
        <v>28</v>
      </c>
      <c r="D11" s="4">
        <v>0.031</v>
      </c>
      <c r="E11" s="6">
        <f>D11*$B$2</f>
        <v>0.031</v>
      </c>
      <c r="F11" t="s">
        <v>19</v>
      </c>
      <c r="G11" s="8">
        <f>E11*0.56</f>
        <v>0.01736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19</v>
      </c>
      <c r="G12" s="8">
        <f>E12*5.2</f>
        <v>0.0156</v>
      </c>
    </row>
    <row r="13">
      <c r="A13" t="s">
        <v>32</v>
      </c>
      <c r="B13" t="s">
        <v>33</v>
      </c>
      <c r="C13" t="s">
        <v>34</v>
      </c>
      <c r="D13" s="4">
        <v>0.063</v>
      </c>
      <c r="E13" s="6">
        <f>D13*$B$2</f>
        <v>0.063</v>
      </c>
      <c r="F13" t="s">
        <v>15</v>
      </c>
      <c r="G13" s="8">
        <f>E13*1.05</f>
        <v>0.06615</v>
      </c>
    </row>
    <row r="14">
      <c r="A14" t="s">
        <v>35</v>
      </c>
      <c r="B14" t="s">
        <v>36</v>
      </c>
      <c r="C14" t="s">
        <v>37</v>
      </c>
      <c r="D14" s="4">
        <v>0.013</v>
      </c>
      <c r="E14" s="6">
        <f>D14*$B$2</f>
        <v>0.013</v>
      </c>
      <c r="F14" t="s">
        <v>19</v>
      </c>
      <c r="G14" s="8">
        <f>E14*1.8</f>
        <v>0.0234</v>
      </c>
    </row>
    <row r="15">
      <c r="A15" t="s">
        <v>38</v>
      </c>
      <c r="B15" t="s">
        <v>39</v>
      </c>
      <c r="C15" t="s">
        <v>40</v>
      </c>
      <c r="D15" s="4">
        <v>0.007</v>
      </c>
      <c r="E15" s="6">
        <f>D15*$B$2</f>
        <v>0.007</v>
      </c>
      <c r="F15" t="s">
        <v>19</v>
      </c>
      <c r="G15" s="8">
        <f>E15*3.2</f>
        <v>0.0224</v>
      </c>
    </row>
    <row r="16">
      <c r="A16" t="s">
        <v>41</v>
      </c>
      <c r="B16" t="s">
        <v>42</v>
      </c>
      <c r="C16" t="s">
        <v>43</v>
      </c>
      <c r="D16" s="4">
        <v>0.001</v>
      </c>
      <c r="E16" s="6">
        <f>D16*$B$2</f>
        <v>0.001</v>
      </c>
      <c r="F16" t="s">
        <v>19</v>
      </c>
      <c r="G16" s="8">
        <f>E16*0.35</f>
        <v>0.00035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 t="s">
        <v>54</v>
      </c>
    </row>
    <row r="3">
      <c r="A3" t="s">
        <v>51</v>
      </c>
      <c r="B3">
        <v>2</v>
      </c>
      <c r="C3" t="s">
        <v>55</v>
      </c>
      <c r="D3" t="inlineStr" s="12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2"/>
      <c r="F3" t="s">
        <v>56</v>
      </c>
    </row>
    <row r="4">
      <c r="A4" t="s">
        <v>51</v>
      </c>
      <c r="B4">
        <v>3</v>
      </c>
      <c r="C4" t="s">
        <v>57</v>
      </c>
      <c r="D4" t="inlineStr" s="12">
        <is>
          <t>Préparer les pommes - 5 min • Eplucher et citronner les pommes. • Les évider à l'aide d'un vide-pomme, puis les détailler en gros quartiers d'1 cm d'épaisseur (ou les partager en huit).</t>
        </is>
      </c>
      <c r="E4" t="s" s="12"/>
      <c r="F4" t="s">
        <v>58</v>
      </c>
    </row>
    <row r="5">
      <c r="A5" t="s">
        <v>51</v>
      </c>
      <c r="B5">
        <v>4</v>
      </c>
      <c r="C5" t="s">
        <v>59</v>
      </c>
      <c r="D5" t="inlineStr" s="12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2"/>
      <c r="F5" t="s">
        <v>60</v>
      </c>
    </row>
    <row r="6">
      <c r="A6" t="s">
        <v>51</v>
      </c>
      <c r="B6">
        <v>5</v>
      </c>
      <c r="C6" t="s">
        <v>61</v>
      </c>
      <c r="D6" t="inlineStr" s="12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2"/>
      <c r="F6" t="s">
        <v>58</v>
      </c>
    </row>
    <row r="7">
      <c r="A7" t="s">
        <v>51</v>
      </c>
      <c r="B7">
        <v>6</v>
      </c>
      <c r="C7" t="s">
        <v>62</v>
      </c>
      <c r="D7" t="s" s="12">
        <v>63</v>
      </c>
      <c r="E7" t="s" s="12"/>
      <c r="F7" t="s">
        <v>58</v>
      </c>
    </row>
    <row r="8">
      <c r="A8" t="s">
        <v>51</v>
      </c>
      <c r="B8">
        <v>7</v>
      </c>
      <c r="C8" t="s">
        <v>64</v>
      </c>
      <c r="D8" t="inlineStr" s="12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2"/>
      <c r="F8" t="s">
        <v>65</v>
      </c>
    </row>
    <row r="9">
      <c r="A9" t="s">
        <v>51</v>
      </c>
      <c r="B9">
        <v>8</v>
      </c>
      <c r="C9" t="s">
        <v>66</v>
      </c>
      <c r="D9" t="inlineStr" s="12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2"/>
      <c r="F9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51</v>
      </c>
      <c r="C2" t="s">
        <v>72</v>
      </c>
      <c r="D2" s="6">
        <f>'Besoins'!$B$2*8</f>
        <v>8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'Besoins'!$B$2*0.031</f>
        <v>0.031</v>
      </c>
      <c r="E3" t="s">
        <v>19</v>
      </c>
    </row>
    <row r="4">
      <c r="A4">
        <v>1</v>
      </c>
      <c r="B4" t="s">
        <v>75</v>
      </c>
      <c r="C4" t="s">
        <v>74</v>
      </c>
      <c r="D4" s="6">
        <f>'Besoins'!$B$2*0.001</f>
        <v>0.001</v>
      </c>
      <c r="E4" t="s">
        <v>19</v>
      </c>
    </row>
    <row r="5">
      <c r="A5">
        <v>1</v>
      </c>
      <c r="B5" t="s">
        <v>76</v>
      </c>
      <c r="C5" t="s">
        <v>74</v>
      </c>
      <c r="D5" s="6">
        <f>'Besoins'!$B$2*0.003</f>
        <v>0.003</v>
      </c>
      <c r="E5" t="s">
        <v>19</v>
      </c>
    </row>
    <row r="6">
      <c r="A6">
        <v>1</v>
      </c>
      <c r="B6" t="s">
        <v>77</v>
      </c>
      <c r="C6" t="s">
        <v>74</v>
      </c>
      <c r="D6" s="6">
        <f>'Besoins'!$B$2*0.016</f>
        <v>0.016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'Besoins'!$B$2*0.007</f>
        <v>0.007</v>
      </c>
      <c r="E7" t="s">
        <v>19</v>
      </c>
    </row>
    <row r="8">
      <c r="A8">
        <v>1</v>
      </c>
      <c r="B8" t="s">
        <v>79</v>
      </c>
      <c r="C8" t="s">
        <v>74</v>
      </c>
      <c r="D8" s="6">
        <f>'Besoins'!$B$2*0.063</f>
        <v>0.063</v>
      </c>
      <c r="E8" t="s">
        <v>15</v>
      </c>
    </row>
    <row r="9">
      <c r="A9">
        <v>1</v>
      </c>
      <c r="B9" t="s">
        <v>80</v>
      </c>
      <c r="C9" t="s">
        <v>74</v>
      </c>
      <c r="D9" s="6">
        <f>'Besoins'!$B$2*0.013</f>
        <v>0.013</v>
      </c>
      <c r="E9" t="s">
        <v>19</v>
      </c>
    </row>
    <row r="10">
      <c r="A10">
        <v>1</v>
      </c>
      <c r="B10" t="s">
        <v>81</v>
      </c>
      <c r="C10" t="s">
        <v>74</v>
      </c>
      <c r="D10" s="6">
        <f>'Besoins'!$B$2*0.003</f>
        <v>0.003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'Besoins'!$B$2*0.013</f>
        <v>0.013</v>
      </c>
      <c r="E11" t="s">
        <v>19</v>
      </c>
    </row>
    <row r="12">
      <c r="A12">
        <v>1</v>
      </c>
      <c r="B12" t="s">
        <v>83</v>
      </c>
      <c r="C12" t="s">
        <v>74</v>
      </c>
      <c r="D12" s="6">
        <f>'Besoins'!$B$2*0.018</f>
        <v>0.018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87</v>
      </c>
      <c r="B6" t="str" s="12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5">
        <v>88</v>
      </c>
      <c r="B7" t="str" s="12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5">
        <v>89</v>
      </c>
      <c r="B8" t="str" s="12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5">
        <v>90</v>
      </c>
      <c r="B9" t="str" s="12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5">
        <v>91</v>
      </c>
      <c r="B10" t="str" s="12">
        <f>"[FOURRER] "&amp;Procedure!D7</f>
        <v>[FOURRER] Garnir la tarte - 5 min • Disposer harmonieusement les quartiers de pommes en rosace.</v>
      </c>
      <c r="C10"/>
      <c r="D10"/>
    </row>
    <row r="11">
      <c r="A11" t="s" s="15">
        <v>92</v>
      </c>
      <c r="B11" t="str" s="12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5">
        <v>93</v>
      </c>
      <c r="B12" t="str" s="12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6">
        <v>94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