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<sst xmlns="http://schemas.openxmlformats.org/spreadsheetml/2006/main" count="93" uniqueCount="93">
  <si>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</si>
  <si>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</si>
  <si>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</si>
  <si>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</si>
  <si>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</si>
  <si>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</si>
  <si>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</si>
  <si>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</si>
  <si>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</si>
  <si>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</si>
  <si>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</si>
  <si>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</si>
  <si>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</si>
  <si>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</si>
  <si>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</si>
  <si>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</si>
  <si>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</si>
  <si>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</si>
  <si>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</si>
  <si>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</si>
  <si>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</si>
  <si>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</si>
  <si>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</si>
  <si>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</si>
  <si>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</si>
  <si>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</si>
  <si>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RNM0420123</t>
  </si>
  <si>
    <t>CAROTTE France extra colis 12kg</t>
  </si>
  <si>
    <t>Légumes</t>
  </si>
  <si>
    <t>RNM3770123</t>
  </si>
  <si>
    <t>CITRON Espagne cat.I 4(58-67mm)</t>
  </si>
  <si>
    <t>RNM57234552</t>
  </si>
  <si>
    <t>ENDIVE Belgique extra</t>
  </si>
  <si>
    <t>RNM27820123</t>
  </si>
  <si>
    <t>OIGNON jaune France cat.I 60-80mm</t>
  </si>
  <si>
    <t>Total</t>
  </si>
  <si>
    <t>Recette</t>
  </si>
  <si>
    <t>#</t>
  </si>
  <si>
    <t>Verbe</t>
  </si>
  <si>
    <t>Étape</t>
  </si>
  <si>
    <t>Précision technique</t>
  </si>
  <si>
    <t>Durée</t>
  </si>
  <si>
    <t>Laitues Cœurs de Céleri Fenouil Bulbeux</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</si>
  <si>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</si>
  <si>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</si>
  <si>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</si>
  <si>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</si>
  <si>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</si>
  <si>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</si>
  <si>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</si>
  <si>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</si>
  <si>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</si>
  <si>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</si>
  <si>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</si>
  <si>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</si>
  <si>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</si>
  <si>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</si>
  <si>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</si>
  <si>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</si>
  <si>
    <t>Fond de volaille reconstitue (collectivite)</t>
  </si>
  <si>
    <t>DISSOUDRE</t>
  </si>
  <si>
    <t>Délayer la poudre dans l'eau froide en fouettant, puis porter à ébullition en remuant régulièrement.</t>
  </si>
  <si>
    <t>Fond brun de veau reconstitue (collectivite)</t>
  </si>
  <si>
    <t>Niveau</t>
  </si>
  <si>
    <t>Composant</t>
  </si>
  <si>
    <t>Type</t>
  </si>
  <si>
    <t>Quantité (× multiplicateur, voir feuille Besoins)</t>
  </si>
  <si>
    <t>recette</t>
  </si>
  <si>
    <t xml:space="preserve">    ↳ ENDIVE Belgique extra</t>
  </si>
  <si>
    <t>matiere</t>
  </si>
  <si>
    <t xml:space="preserve">    ↳ CAROTTE France extra colis 12kg</t>
  </si>
  <si>
    <t xml:space="preserve">    ↳ OIGNON jaune France cat.I 60-80mm</t>
  </si>
  <si>
    <t xml:space="preserve">    ↳ Bouquet garni sachet dose</t>
  </si>
  <si>
    <t xml:space="preserve">    ↳ Fond de volaille reconstitue (collectivite)</t>
  </si>
  <si>
    <t xml:space="preserve">        ↳ EAU</t>
  </si>
  <si>
    <t xml:space="preserve">        ↳ Fonds Brun Lié (Knorr Professional)</t>
  </si>
  <si>
    <t xml:space="preserve">    ↳ Fond brun de veau reconstitue (collectivite)</t>
  </si>
  <si>
    <t xml:space="preserve">    ↳ Beurre doux 82% MG plaquette</t>
  </si>
  <si>
    <t xml:space="preserve">    ↳ CITRON Espagne cat.I 4(58-67mm)</t>
  </si>
  <si>
    <t>Fiche technique — Laitues Cœurs de Céleri Fenouil Bulbeux</t>
  </si>
  <si>
    <t>Laitues Cœurs de Céleri Fenouil Bulbeux  00002555</t>
  </si>
  <si>
    <t>1.</t>
  </si>
  <si>
    <t>2.</t>
  </si>
  <si>
    <t>3.</t>
  </si>
  <si>
    <t>4.</t>
  </si>
  <si>
    <t>5.</t>
  </si>
  <si>
    <t>6.</t>
  </si>
  <si>
    <t>7.</t>
  </si>
  <si>
    <t>8.</t>
  </si>
  <si>
    <t>9.</t>
  </si>
  <si>
    <t>↳ Fond de volaille reconstitue (collectivite)  GRO-FOND-VOLAIL</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</si>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</sst>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0.156</v>
      </c>
      <c r="E7" s="6">
        <f>D7*$B$2</f>
        <v>0.156</v>
      </c>
      <c r="F7" t="s">
        <v>15</v>
      </c>
      <c r="G7" s="9">
        <f>E7*0.003</f>
        <v>0.000468</v>
      </c>
    </row>
    <row r="8">
      <c r="A8" t="s">
        <v>16</v>
      </c>
      <c r="B8" t="s">
        <v>17</v>
      </c>
      <c r="C8" t="s">
        <v>18</v>
      </c>
      <c r="D8" s="4">
        <v>0.125</v>
      </c>
      <c r="E8" s="6">
        <f>D8*$B$2</f>
        <v>0.125</v>
      </c>
      <c r="F8" t="s">
        <v>19</v>
      </c>
      <c r="G8" s="9">
        <f>E8*14</f>
        <v>1.75</v>
      </c>
    </row>
    <row r="9">
      <c r="A9" t="s">
        <v>20</v>
      </c>
      <c r="B9" t="s">
        <v>21</v>
      </c>
      <c r="C9" t="s">
        <v>22</v>
      </c>
      <c r="D9" s="4">
        <v>0.004</v>
      </c>
      <c r="E9" s="6">
        <f>D9*$B$2</f>
        <v>0.004</v>
      </c>
      <c r="F9" t="s">
        <v>19</v>
      </c>
      <c r="G9" s="9">
        <f>E9*0</f>
        <v>0</v>
      </c>
    </row>
    <row r="10">
      <c r="A10" t="s">
        <v>23</v>
      </c>
      <c r="B10" t="s">
        <v>24</v>
      </c>
      <c r="C10" t="s">
        <v>25</v>
      </c>
      <c r="D10" s="4">
        <v>0.005</v>
      </c>
      <c r="E10" s="6">
        <f>D10*$B$2</f>
        <v>0.005</v>
      </c>
      <c r="F10" t="s">
        <v>19</v>
      </c>
      <c r="G10" s="9">
        <f>E10*5.2</f>
        <v>0.026</v>
      </c>
    </row>
    <row r="11">
      <c r="A11" t="s">
        <v>26</v>
      </c>
      <c r="B11" t="s">
        <v>27</v>
      </c>
      <c r="C11" t="s">
        <v>28</v>
      </c>
      <c r="D11" s="4">
        <v>0.025</v>
      </c>
      <c r="E11" s="6">
        <f>D11*$B$2</f>
        <v>0.025</v>
      </c>
      <c r="F11" t="s">
        <v>19</v>
      </c>
      <c r="G11" s="9">
        <f>E11*1.1</f>
        <v>0.0275</v>
      </c>
    </row>
    <row r="12">
      <c r="A12" t="s">
        <v>29</v>
      </c>
      <c r="B12" t="s">
        <v>30</v>
      </c>
      <c r="C12" t="s">
        <v>28</v>
      </c>
      <c r="D12" s="4">
        <v>0.006</v>
      </c>
      <c r="E12" s="6">
        <f>D12*$B$2</f>
        <v>0.006</v>
      </c>
      <c r="F12" t="s">
        <v>19</v>
      </c>
      <c r="G12" s="9">
        <f>E12*1.8</f>
        <v>0.0108</v>
      </c>
    </row>
    <row r="13">
      <c r="A13" t="s">
        <v>31</v>
      </c>
      <c r="B13" t="s">
        <v>32</v>
      </c>
      <c r="C13" t="s">
        <v>28</v>
      </c>
      <c r="D13" s="4">
        <v>0.3</v>
      </c>
      <c r="E13" s="6">
        <f>D13*$B$2</f>
        <v>0.3</v>
      </c>
      <c r="F13" t="s">
        <v>19</v>
      </c>
      <c r="G13" s="9">
        <f>E13*1</f>
        <v>0.3</v>
      </c>
    </row>
    <row r="14">
      <c r="A14" t="s">
        <v>33</v>
      </c>
      <c r="B14" t="s">
        <v>34</v>
      </c>
      <c r="C14" t="s">
        <v>28</v>
      </c>
      <c r="D14" s="4">
        <v>0.025</v>
      </c>
      <c r="E14" s="6">
        <f>D14*$B$2</f>
        <v>0.025</v>
      </c>
      <c r="F14" t="s">
        <v>19</v>
      </c>
      <c r="G14" s="9">
        <f>E14*0.4</f>
        <v>0.01</v>
      </c>
    </row>
    <row r="15">
      <c r="A15"/>
      <c r="B15"/>
      <c r="C15"/>
      <c r="D15"/>
      <c r="E15"/>
      <c r="F15" t="s" s="10">
        <v>35</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s" s="12">
        <v>44</v>
      </c>
      <c r="E2" t="s" s="12"/>
      <c r="F2" t="s">
        <v>45</v>
      </c>
    </row>
    <row r="3">
      <c r="A3" t="s">
        <v>42</v>
      </c>
      <c r="B3">
        <v>2</v>
      </c>
      <c r="C3" t="s">
        <v>46</v>
      </c>
      <c r="D3" t="inlineStr" s="12">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t="s" s="12"/>
      <c r="F3" t="s">
        <v>47</v>
      </c>
    </row>
    <row r="4">
      <c r="A4" t="s">
        <v>42</v>
      </c>
      <c r="B4">
        <v>3</v>
      </c>
      <c r="C4" t="s">
        <v>48</v>
      </c>
      <c r="D4" t="inlineStr" s="12">
        <is>
          <t>Blanchir les légumes dans de l’eau en ébullition - 5 min • 2 min environ pour les laitues, 5 min pour le céleri et 10 min pour le fenouil. • Les rafraîchir et les égoutter. • Presser les laitues en fuseau.</t>
        </is>
      </c>
      <c r="E4" t="s" s="12"/>
      <c r="F4" t="s">
        <v>49</v>
      </c>
    </row>
    <row r="5">
      <c r="A5" t="s">
        <v>42</v>
      </c>
      <c r="B5">
        <v>4</v>
      </c>
      <c r="C5" t="s">
        <v>50</v>
      </c>
      <c r="D5" t="inlineStr" s="12">
        <is>
          <t>Préparer les légumes de la garniture aromatique - 10 min • Eplucher, laver et émincer finement les carottes et les oignons en paysanne. • Confectionner un bouquet garni. • Eplucher, laver, dégermer et écraser l'ail.</t>
        </is>
      </c>
      <c r="E5" t="s" s="12"/>
      <c r="F5" t="s">
        <v>47</v>
      </c>
    </row>
    <row r="6">
      <c r="A6" t="s">
        <v>42</v>
      </c>
      <c r="B6">
        <v>5</v>
      </c>
      <c r="C6" t="s">
        <v>48</v>
      </c>
      <c r="D6" t="s" s="12">
        <v>51</v>
      </c>
      <c r="E6" t="s" s="12"/>
      <c r="F6" t="s">
        <v>45</v>
      </c>
    </row>
    <row r="7">
      <c r="A7" t="s">
        <v>42</v>
      </c>
      <c r="B7">
        <v>6</v>
      </c>
      <c r="C7" t="s">
        <v>52</v>
      </c>
      <c r="D7" t="inlineStr" s="12">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t="s" s="12"/>
      <c r="F7" t="s">
        <v>53</v>
      </c>
    </row>
    <row r="8">
      <c r="A8" t="s">
        <v>42</v>
      </c>
      <c r="B8">
        <v>7</v>
      </c>
      <c r="C8" t="s">
        <v>54</v>
      </c>
      <c r="D8" t="inlineStr" s="12">
        <is>
          <t>Débarrasser les légumes braisés - 10 min • Les égoutter sur une plaque munie d'une grille. • Les partager en 2 et éliminer le talon si nécessaire. • Les parer et les plier selon la forme souhaitée, puis les ranger dans une sauteuse beurrée.</t>
        </is>
      </c>
      <c r="E8" t="s" s="12"/>
      <c r="F8" t="s">
        <v>47</v>
      </c>
    </row>
    <row r="9">
      <c r="A9" t="s">
        <v>42</v>
      </c>
      <c r="B9">
        <v>8</v>
      </c>
      <c r="C9" t="s">
        <v>55</v>
      </c>
      <c r="D9" t="inlineStr" s="12">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t="s" s="12"/>
      <c r="F9" t="s">
        <v>56</v>
      </c>
    </row>
    <row r="10">
      <c r="A10" t="s">
        <v>42</v>
      </c>
      <c r="B10">
        <v>9</v>
      </c>
      <c r="C10" t="s">
        <v>57</v>
      </c>
      <c r="D10" t="inlineStr" s="12">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t="s" s="12"/>
      <c r="F10" t="s">
        <v>58</v>
      </c>
    </row>
    <row r="11">
      <c r="A11" t="s">
        <v>59</v>
      </c>
      <c r="B11">
        <v>1</v>
      </c>
      <c r="C11" t="s">
        <v>60</v>
      </c>
      <c r="D11" t="s" s="12">
        <v>61</v>
      </c>
      <c r="E11" t="s" s="12"/>
      <c r="F11"/>
    </row>
    <row r="12">
      <c r="A12" t="s">
        <v>62</v>
      </c>
      <c r="B12">
        <v>1</v>
      </c>
      <c r="C12" t="s">
        <v>60</v>
      </c>
      <c r="D12" t="s" s="12">
        <v>61</v>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63</v>
      </c>
      <c r="B1" t="s" s="7">
        <v>64</v>
      </c>
      <c r="C1" t="s" s="7">
        <v>65</v>
      </c>
      <c r="D1" t="s" s="7">
        <v>66</v>
      </c>
      <c r="E1" t="s" s="7">
        <v>10</v>
      </c>
    </row>
    <row r="2">
      <c r="A2">
        <v>0</v>
      </c>
      <c r="B2" t="s">
        <v>42</v>
      </c>
      <c r="C2" t="s">
        <v>67</v>
      </c>
      <c r="D2" s="6">
        <f>'Besoins'!$B$2*8</f>
        <v>8</v>
      </c>
      <c r="E2" t="s">
        <v>3</v>
      </c>
    </row>
    <row r="3">
      <c r="A3">
        <v>1</v>
      </c>
      <c r="B3" t="s">
        <v>68</v>
      </c>
      <c r="C3" t="s">
        <v>69</v>
      </c>
      <c r="D3" s="6">
        <f>'Besoins'!$B$2*0.3</f>
        <v>0.3</v>
      </c>
      <c r="E3" t="s">
        <v>19</v>
      </c>
    </row>
    <row r="4">
      <c r="A4">
        <v>1</v>
      </c>
      <c r="B4" t="s">
        <v>70</v>
      </c>
      <c r="C4" t="s">
        <v>69</v>
      </c>
      <c r="D4" s="6">
        <f>'Besoins'!$B$2*0.025</f>
        <v>0.025</v>
      </c>
      <c r="E4" t="s">
        <v>19</v>
      </c>
    </row>
    <row r="5">
      <c r="A5">
        <v>1</v>
      </c>
      <c r="B5" t="s">
        <v>71</v>
      </c>
      <c r="C5" t="s">
        <v>69</v>
      </c>
      <c r="D5" s="6">
        <f>'Besoins'!$B$2*0.025</f>
        <v>0.025</v>
      </c>
      <c r="E5" t="s">
        <v>19</v>
      </c>
    </row>
    <row r="6">
      <c r="A6">
        <v>1</v>
      </c>
      <c r="B6" t="s">
        <v>72</v>
      </c>
      <c r="C6" t="s">
        <v>69</v>
      </c>
      <c r="D6" s="6">
        <f>'Besoins'!$B$2*0.125</f>
        <v>0.125</v>
      </c>
      <c r="E6" t="s">
        <v>3</v>
      </c>
    </row>
    <row r="7">
      <c r="A7">
        <v>1</v>
      </c>
      <c r="B7" t="s">
        <v>73</v>
      </c>
      <c r="C7" t="s">
        <v>67</v>
      </c>
      <c r="D7" s="6">
        <f>'Besoins'!$B$2*0.12</f>
        <v>0.12</v>
      </c>
      <c r="E7" t="s">
        <v>15</v>
      </c>
    </row>
    <row r="8">
      <c r="A8">
        <v>2</v>
      </c>
      <c r="B8" t="s">
        <v>74</v>
      </c>
      <c r="C8" t="s">
        <v>69</v>
      </c>
      <c r="D8" s="6">
        <f>'Besoins'!$B$2*0.117</f>
        <v>0.117</v>
      </c>
      <c r="E8" t="s">
        <v>15</v>
      </c>
    </row>
    <row r="9">
      <c r="A9">
        <v>2</v>
      </c>
      <c r="B9" t="s">
        <v>75</v>
      </c>
      <c r="C9" t="s">
        <v>69</v>
      </c>
      <c r="D9" s="6">
        <f>'Besoins'!$B$2*0.003</f>
        <v>0.003</v>
      </c>
      <c r="E9" t="s">
        <v>19</v>
      </c>
    </row>
    <row r="10">
      <c r="A10">
        <v>1</v>
      </c>
      <c r="B10" t="s">
        <v>76</v>
      </c>
      <c r="C10" t="s">
        <v>67</v>
      </c>
      <c r="D10" s="6">
        <f>'Besoins'!$B$2*0.04</f>
        <v>0.04</v>
      </c>
      <c r="E10" t="s">
        <v>15</v>
      </c>
    </row>
    <row r="11">
      <c r="A11">
        <v>2</v>
      </c>
      <c r="B11" t="s">
        <v>74</v>
      </c>
      <c r="C11" t="s">
        <v>69</v>
      </c>
      <c r="D11" s="6">
        <f>'Besoins'!$B$2*0.039</f>
        <v>0.039</v>
      </c>
      <c r="E11" t="s">
        <v>15</v>
      </c>
    </row>
    <row r="12">
      <c r="A12">
        <v>2</v>
      </c>
      <c r="B12" t="s">
        <v>75</v>
      </c>
      <c r="C12" t="s">
        <v>69</v>
      </c>
      <c r="D12" s="6">
        <f>'Besoins'!$B$2*0.001</f>
        <v>0.001</v>
      </c>
      <c r="E12" t="s">
        <v>19</v>
      </c>
    </row>
    <row r="13">
      <c r="A13">
        <v>1</v>
      </c>
      <c r="B13" t="s">
        <v>77</v>
      </c>
      <c r="C13" t="s">
        <v>69</v>
      </c>
      <c r="D13" s="6">
        <f>'Besoins'!$B$2*0.005</f>
        <v>0.005</v>
      </c>
      <c r="E13" t="s">
        <v>19</v>
      </c>
    </row>
    <row r="14">
      <c r="A14">
        <v>1</v>
      </c>
      <c r="B14" t="s">
        <v>78</v>
      </c>
      <c r="C14" t="s">
        <v>69</v>
      </c>
      <c r="D14" s="6">
        <f>'Besoins'!$B$2*0.006</f>
        <v>0.006</v>
      </c>
      <c r="E14"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2">
        <v>79</v>
      </c>
      <c r="B1"/>
      <c r="C1"/>
      <c r="D1"/>
    </row>
    <row r="2">
      <c r="A2" t="str" s="13">
        <f>"00002555 · CUI.GAR.LEGUMES · référence : "&amp;Besoins!B3&amp;" "&amp;Besoins!C3&amp;" · multiplicateur réglable sur la feuille ""Besoins"""</f>
        <v>00002555 · CUI.GAR.LEGUMES · référence : 8 pc · multiplicateur réglable sur la feuille </v>
      </c>
      <c r="B2"/>
      <c r="C2"/>
      <c r="D2"/>
    </row>
    <row r="3">
      <c r="A3"/>
      <c r="B3"/>
      <c r="C3"/>
      <c r="D3"/>
    </row>
    <row r="4">
      <c r="A4" t="s" s="14">
        <v>80</v>
      </c>
      <c r="B4"/>
      <c r="C4"/>
      <c r="D4"/>
    </row>
    <row r="5">
      <c r="A5" t="s" s="15">
        <v>81</v>
      </c>
      <c r="B5" t="str" s="12">
        <f>"[METTRE EN PLACE] "&amp;Procedure!D2</f>
        <v>[METTRE EN PLACE] Mettre en place le poste de travail - 5 min • Denrées, matériels de préparation, de cuisson et de dressage.</v>
      </c>
      <c r="C5"/>
      <c r="D5"/>
    </row>
    <row r="6">
      <c r="A6" t="s" s="15">
        <v>82</v>
      </c>
      <c r="B6" t="str" s="12">
        <f>"[ÉPLUCHER] "&amp;Procedure!D3</f>
        <v>[ÉPLUCHER]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v>
      </c>
      <c r="C6"/>
      <c r="D6"/>
    </row>
    <row r="7">
      <c r="A7" t="s" s="15">
        <v>83</v>
      </c>
      <c r="B7" t="str" s="12">
        <f>"[BLANCHIR] "&amp;Procedure!D4</f>
        <v>[BLANCHIR] Blanchir les légumes dans de l’eau en ébullition - 5 min • 2 min environ pour les laitues, 5 min pour le céleri et 10 min pour le fenouil. • Les rafraîchir et les égoutter. • Presser les laitues en fuseau.</v>
      </c>
      <c r="C7"/>
      <c r="D7"/>
    </row>
    <row r="8">
      <c r="A8" t="s" s="15">
        <v>84</v>
      </c>
      <c r="B8" t="str" s="12">
        <f>"[PRÉPARER] "&amp;Procedure!D5</f>
        <v>[PRÉPARER] Préparer les légumes de la garniture aromatique - 10 min • Eplucher, laver et émincer finement les carottes et les oignons en paysanne. • Confectionner un bouquet garni. • Eplucher, laver, dégermer et écraser l'ail.</v>
      </c>
      <c r="C8"/>
      <c r="D8"/>
    </row>
    <row r="9">
      <c r="A9" t="s" s="15">
        <v>85</v>
      </c>
      <c r="B9" t="str" s="12">
        <f>"[BLANCHIR] "&amp;Procedure!D6</f>
        <v>[BLANCHIR] Blanchir la couenne de porc si nécessaire - 5 min</v>
      </c>
      <c r="C9"/>
      <c r="D9"/>
    </row>
    <row r="10">
      <c r="A10" t="s" s="15">
        <v>86</v>
      </c>
      <c r="B10" t="str" s="12">
        <f>"[BRAISER] "&amp;Procedure!D7</f>
        <v>[BRAISER]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v>
      </c>
      <c r="C10"/>
      <c r="D10"/>
    </row>
    <row r="11">
      <c r="A11" t="s" s="15">
        <v>87</v>
      </c>
      <c r="B11" t="str" s="12">
        <f>"[DÉBARRASSER] "&amp;Procedure!D8</f>
        <v>[DÉBARRASSER] Débarrasser les légumes braisés - 10 min • Les égoutter sur une plaque munie d'une grille. • Les partager en 2 et éliminer le talon si nécessaire. • Les parer et les plier selon la forme souhaitée, puis les ranger dans une sauteuse beurrée.</v>
      </c>
      <c r="C11"/>
      <c r="D11"/>
    </row>
    <row r="12">
      <c r="A12" t="s" s="15">
        <v>88</v>
      </c>
      <c r="B12" t="str" s="12">
        <f>"[TERMINER] "&amp;Procedure!D9</f>
        <v>[TERMINER]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v>
      </c>
      <c r="C12"/>
      <c r="D12"/>
    </row>
    <row r="13">
      <c r="A13" t="s" s="15">
        <v>89</v>
      </c>
      <c r="B13" t="str" s="12">
        <f>"[DRESSER] "&amp;Procedure!D10</f>
        <v>[DRESSER]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v>
      </c>
      <c r="C13"/>
      <c r="D13"/>
    </row>
    <row r="14">
      <c r="A14"/>
      <c r="B14"/>
      <c r="C14"/>
      <c r="D14"/>
    </row>
    <row r="15">
      <c r="A15" t="s" s="14">
        <v>90</v>
      </c>
      <c r="B15"/>
      <c r="C15"/>
      <c r="D15"/>
    </row>
    <row r="16">
      <c r="A16" t="s" s="15">
        <v>81</v>
      </c>
      <c r="B16" t="str" s="12">
        <f>"[DISSOUDRE] "&amp;Procedure!D11</f>
        <v>[DISSOUDRE] Délayer la poudre dans l'eau froide en fouettant, puis porter à ébullition en remuant régulièrement.</v>
      </c>
      <c r="C16"/>
      <c r="D16"/>
    </row>
    <row r="17">
      <c r="A17"/>
      <c r="B17"/>
      <c r="C17"/>
      <c r="D17"/>
    </row>
    <row r="18">
      <c r="A18" t="s" s="14">
        <v>91</v>
      </c>
      <c r="B18"/>
      <c r="C18"/>
      <c r="D18"/>
    </row>
    <row r="19">
      <c r="A19" t="s" s="15">
        <v>81</v>
      </c>
      <c r="B19" t="str" s="12">
        <f>"[DISSOUDRE] "&amp;Procedure!D12</f>
        <v>[DISSOUDRE] Délayer la poudre dans l'eau froide en fouettant, puis porter à ébullition en remuant régulièrement.</v>
      </c>
      <c r="C19"/>
      <c r="D19"/>
    </row>
    <row r="20">
      <c r="A20"/>
      <c r="B20"/>
      <c r="C20"/>
      <c r="D20"/>
    </row>
    <row r="21">
      <c r="A21" t="s" s="16">
        <v>92</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2026-08-01T02:02:24Z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2026-08-01T02:02:24Z</dcterms:modified>
  <cp:revision>1</cp:revision>
</cp:coreProperties>
</file>