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<sst xmlns="http://schemas.openxmlformats.org/spreadsheetml/2006/main" count="119" uniqueCount="119">
  <si>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</si>
  <si>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</si>
  <si>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</si>
  <si>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</si>
  <si>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</si>
  <si>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</si>
  <si>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</si>
  <si>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</si>
  <si>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</si>
  <si>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</si>
  <si>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</si>
  <si>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</si>
  <si>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</si>
  <si>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</si>
  <si>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</si>
  <si>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</si>
  <si>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VIN-BLANC-CUI</t>
  </si>
  <si>
    <t>Vin blanc sec de cuisson</t>
  </si>
  <si>
    <t>RNM100732</t>
  </si>
  <si>
    <t>Poitrine fumée n°1</t>
  </si>
  <si>
    <t>Charcuterie</t>
  </si>
  <si>
    <t>kg</t>
  </si>
  <si>
    <t>00000061</t>
  </si>
  <si>
    <t>EAU</t>
  </si>
  <si>
    <t>Matières diverses (à trier)</t>
  </si>
  <si>
    <t>HER-BOUQUET-G</t>
  </si>
  <si>
    <t>Bouquet garni sachet dose</t>
  </si>
  <si>
    <t>Herbes aromatiques séchées</t>
  </si>
  <si>
    <t>KNORR-FBLIE-STD</t>
  </si>
  <si>
    <t>Fonds Brun Lié (Knorr Professional)</t>
  </si>
  <si>
    <t>Fonds déshydratés et poudres</t>
  </si>
  <si>
    <t>00POT_MP014</t>
  </si>
  <si>
    <t>Huile d'arachide</t>
  </si>
  <si>
    <t>Corps gras et huiles</t>
  </si>
  <si>
    <t>HUI-TOURNESOL</t>
  </si>
  <si>
    <t>Huile de tournesol raffinée vrac</t>
  </si>
  <si>
    <t>Huiles végétales</t>
  </si>
  <si>
    <t>BEU-DOUX</t>
  </si>
  <si>
    <t>Beurre doux 82% MG plaquette</t>
  </si>
  <si>
    <t>Beurres et margarines</t>
  </si>
  <si>
    <t>RNM0420123</t>
  </si>
  <si>
    <t>CAROTTE France extra colis 12kg</t>
  </si>
  <si>
    <t>Légumes</t>
  </si>
  <si>
    <t>RNM27820123</t>
  </si>
  <si>
    <t>OIGNON jaune France cat.I 60-80mm</t>
  </si>
  <si>
    <t>RNM57226340</t>
  </si>
  <si>
    <t>PERSIL frisé U.E. botte</t>
  </si>
  <si>
    <t>bte</t>
  </si>
  <si>
    <t>RNM26560123</t>
  </si>
  <si>
    <t>POMME DE TERRE basique div.var.cons France lavée cat.I 40-70mm sac 10kg</t>
  </si>
  <si>
    <t>RNMS00812</t>
  </si>
  <si>
    <t>Ail haché IQF</t>
  </si>
  <si>
    <t>Légumes surgelés</t>
  </si>
  <si>
    <t>Total</t>
  </si>
  <si>
    <t>Recette</t>
  </si>
  <si>
    <t>#</t>
  </si>
  <si>
    <t>Verbe</t>
  </si>
  <si>
    <t>Étape</t>
  </si>
  <si>
    <t>Précision technique</t>
  </si>
  <si>
    <t>Durée</t>
  </si>
  <si>
    <t>Grenadins de Veau Zingara Pommes Cocotte</t>
  </si>
  <si>
    <t>METTRE EN PLACE</t>
  </si>
  <si>
    <t>Mettre en place le poste de travail - 5 min • Denrées, matériels de préparation, de cuisson et de dressage.</t>
  </si>
  <si>
    <t>5 min (cuisson)</t>
  </si>
  <si>
    <t>PRÉPARER</t>
  </si>
  <si>
    <t>5 min (prepa)</t>
  </si>
  <si>
    <t>TAILLER</t>
  </si>
  <si>
    <t>PIQUER</t>
  </si>
  <si>
    <t>Piquer les grenadins à l'aide d'une aiguille à piquer - 20 min (voir p. 229)</t>
  </si>
  <si>
    <t>20 min (prepa)</t>
  </si>
  <si>
    <t>10 min (prepa)</t>
  </si>
  <si>
    <t>ASSAISONNER</t>
  </si>
  <si>
    <t>33 min (cuisson)</t>
  </si>
  <si>
    <t>ÉPLUCHER</t>
  </si>
  <si>
    <t>Préparer les pommes cocotte - 20 min • Eplucher, laver et tourner les pommes de terre. • Blanchir et rissoler les pommes cocotte (voir p. 418/419).</t>
  </si>
  <si>
    <t>20 min (cuisson)</t>
  </si>
  <si>
    <t>CONFECTIONNER</t>
  </si>
  <si>
    <t>4 min (cuisson)</t>
  </si>
  <si>
    <t>GLACER</t>
  </si>
  <si>
    <t>DRESSER</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</si>
  <si>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</si>
  <si>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</si>
  <si>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</si>
  <si>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</si>
  <si>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</si>
  <si>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</si>
  <si>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</si>
  <si>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</si>
  <si>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Poitrine fumée n°1</t>
  </si>
  <si>
    <t>matiere</t>
  </si>
  <si>
    <t xml:space="preserve">    ↳ Huile de tournesol raffinée vrac</t>
  </si>
  <si>
    <t xml:space="preserve">    ↳ Beurre doux 82% MG plaquette</t>
  </si>
  <si>
    <t xml:space="preserve">    ↳ CAROTTE France extra colis 12kg</t>
  </si>
  <si>
    <t xml:space="preserve">    ↳ OIGNON jaune France cat.I 60-80mm</t>
  </si>
  <si>
    <t xml:space="preserve">    ↳ Bouquet garni sachet dose</t>
  </si>
  <si>
    <t xml:space="preserve">    ↳ Ail haché IQF</t>
  </si>
  <si>
    <t xml:space="preserve">    ↳ Vin blanc sec de cuisson</t>
  </si>
  <si>
    <t xml:space="preserve">    ↳ Fond brun de veau reconstitue (collectivite)</t>
  </si>
  <si>
    <t xml:space="preserve">        ↳ EAU</t>
  </si>
  <si>
    <t xml:space="preserve">        ↳ Fonds Brun Lié (Knorr Professional)</t>
  </si>
  <si>
    <t xml:space="preserve">    ↳ Madère (cuisson sauce)</t>
  </si>
  <si>
    <t xml:space="preserve">    ↳ POMME DE TERRE basique div.var.cons France lavée cat.I 40-70mm sac 10kg</t>
  </si>
  <si>
    <t xml:space="preserve">    ↳ Huile d'arachide</t>
  </si>
  <si>
    <t xml:space="preserve">    ↳ PERSIL frisé U.E. botte</t>
  </si>
  <si>
    <t>Fiche technique — Grenadins de Veau Zingara Pommes Cocotte</t>
  </si>
  <si>
    <t>Grenadins de Veau Zingara Pommes Cocotte  00002518</t>
  </si>
  <si>
    <t>1.</t>
  </si>
  <si>
    <t>2.</t>
  </si>
  <si>
    <t>3.</t>
  </si>
  <si>
    <t>4.</t>
  </si>
  <si>
    <t>5.</t>
  </si>
  <si>
    <t>6.</t>
  </si>
  <si>
    <t>7.</t>
  </si>
  <si>
    <t>8.</t>
  </si>
  <si>
    <t>9.</t>
  </si>
  <si>
    <t>10.</t>
  </si>
  <si>
    <t>11.</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</si>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</sst>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0.005</v>
      </c>
      <c r="E7" s="6">
        <f>D7*$B$2</f>
        <v>0.005</v>
      </c>
      <c r="F7" t="s">
        <v>15</v>
      </c>
      <c r="G7" s="8">
        <f>E7*5.5</f>
        <v>0.0275</v>
      </c>
    </row>
    <row r="8">
      <c r="A8" t="s">
        <v>16</v>
      </c>
      <c r="B8" t="s">
        <v>17</v>
      </c>
      <c r="C8" t="s">
        <v>14</v>
      </c>
      <c r="D8" s="4">
        <v>0.013</v>
      </c>
      <c r="E8" s="6">
        <f>D8*$B$2</f>
        <v>0.013</v>
      </c>
      <c r="F8" t="s">
        <v>15</v>
      </c>
      <c r="G8" s="8">
        <f>E8*2.8</f>
        <v>0.0364</v>
      </c>
    </row>
    <row r="9">
      <c r="A9" t="s">
        <v>18</v>
      </c>
      <c r="B9" t="s">
        <v>19</v>
      </c>
      <c r="C9" t="s">
        <v>20</v>
      </c>
      <c r="D9" s="4">
        <v>0.025</v>
      </c>
      <c r="E9" s="6">
        <f>D9*$B$2</f>
        <v>0.025</v>
      </c>
      <c r="F9" t="s">
        <v>21</v>
      </c>
      <c r="G9" s="8">
        <f>E9*10.69</f>
        <v>0.26725</v>
      </c>
    </row>
    <row r="10">
      <c r="A10" t="s" s="9">
        <v>22</v>
      </c>
      <c r="B10" t="s">
        <v>23</v>
      </c>
      <c r="C10" t="s">
        <v>24</v>
      </c>
      <c r="D10" s="4">
        <v>0.117</v>
      </c>
      <c r="E10" s="6">
        <f>D10*$B$2</f>
        <v>0.117</v>
      </c>
      <c r="F10" t="s">
        <v>15</v>
      </c>
      <c r="G10" s="8">
        <f>E10*0.003</f>
        <v>0.000351</v>
      </c>
    </row>
    <row r="11">
      <c r="A11" t="s">
        <v>25</v>
      </c>
      <c r="B11" t="s">
        <v>26</v>
      </c>
      <c r="C11" t="s">
        <v>27</v>
      </c>
      <c r="D11" s="4">
        <v>0.125</v>
      </c>
      <c r="E11" s="6">
        <f>D11*$B$2</f>
        <v>0.125</v>
      </c>
      <c r="F11" t="s">
        <v>21</v>
      </c>
      <c r="G11" s="8">
        <f>E11*14</f>
        <v>1.75</v>
      </c>
    </row>
    <row r="12">
      <c r="A12" t="s">
        <v>28</v>
      </c>
      <c r="B12" t="s">
        <v>29</v>
      </c>
      <c r="C12" t="s">
        <v>30</v>
      </c>
      <c r="D12" s="4">
        <v>0.003</v>
      </c>
      <c r="E12" s="6">
        <f>D12*$B$2</f>
        <v>0.003</v>
      </c>
      <c r="F12" t="s">
        <v>21</v>
      </c>
      <c r="G12" s="8">
        <f>E12*0</f>
        <v>0</v>
      </c>
    </row>
    <row r="13">
      <c r="A13" t="s">
        <v>31</v>
      </c>
      <c r="B13" t="s">
        <v>32</v>
      </c>
      <c r="C13" t="s">
        <v>33</v>
      </c>
      <c r="D13" s="4">
        <v>0.01</v>
      </c>
      <c r="E13" s="6">
        <f>D13*$B$2</f>
        <v>0.01</v>
      </c>
      <c r="F13" t="s">
        <v>15</v>
      </c>
      <c r="G13" s="8">
        <f>E13*4.5</f>
        <v>0.045</v>
      </c>
    </row>
    <row r="14">
      <c r="A14" t="s">
        <v>34</v>
      </c>
      <c r="B14" t="s">
        <v>35</v>
      </c>
      <c r="C14" t="s">
        <v>36</v>
      </c>
      <c r="D14" s="4">
        <v>0.005</v>
      </c>
      <c r="E14" s="6">
        <f>D14*$B$2</f>
        <v>0.005</v>
      </c>
      <c r="F14" t="s">
        <v>15</v>
      </c>
      <c r="G14" s="8">
        <f>E14*1.05</f>
        <v>0.00525</v>
      </c>
    </row>
    <row r="15">
      <c r="A15" t="s">
        <v>37</v>
      </c>
      <c r="B15" t="s">
        <v>38</v>
      </c>
      <c r="C15" t="s">
        <v>39</v>
      </c>
      <c r="D15" s="4">
        <v>0.005</v>
      </c>
      <c r="E15" s="6">
        <f>D15*$B$2</f>
        <v>0.005</v>
      </c>
      <c r="F15" t="s">
        <v>21</v>
      </c>
      <c r="G15" s="8">
        <f>E15*5.2</f>
        <v>0.026</v>
      </c>
    </row>
    <row r="16">
      <c r="A16" t="s">
        <v>40</v>
      </c>
      <c r="B16" t="s">
        <v>41</v>
      </c>
      <c r="C16" t="s">
        <v>42</v>
      </c>
      <c r="D16" s="4">
        <v>0.025</v>
      </c>
      <c r="E16" s="6">
        <f>D16*$B$2</f>
        <v>0.025</v>
      </c>
      <c r="F16" t="s">
        <v>21</v>
      </c>
      <c r="G16" s="8">
        <f>E16*1.1</f>
        <v>0.0275</v>
      </c>
    </row>
    <row r="17">
      <c r="A17" t="s">
        <v>43</v>
      </c>
      <c r="B17" t="s">
        <v>44</v>
      </c>
      <c r="C17" t="s">
        <v>42</v>
      </c>
      <c r="D17" s="4">
        <v>0.025</v>
      </c>
      <c r="E17" s="6">
        <f>D17*$B$2</f>
        <v>0.025</v>
      </c>
      <c r="F17" t="s">
        <v>21</v>
      </c>
      <c r="G17" s="8">
        <f>E17*0.4</f>
        <v>0.01</v>
      </c>
    </row>
    <row r="18">
      <c r="A18" t="s">
        <v>45</v>
      </c>
      <c r="B18" t="s">
        <v>46</v>
      </c>
      <c r="C18" t="s">
        <v>42</v>
      </c>
      <c r="D18" s="4">
        <v>0.003</v>
      </c>
      <c r="E18" s="6">
        <f>D18*$B$2</f>
        <v>0.003</v>
      </c>
      <c r="F18" t="s">
        <v>47</v>
      </c>
      <c r="G18" s="8">
        <f>E18*4.5</f>
        <v>0.0135</v>
      </c>
    </row>
    <row r="19">
      <c r="A19" t="s">
        <v>48</v>
      </c>
      <c r="B19" t="s">
        <v>49</v>
      </c>
      <c r="C19" t="s">
        <v>42</v>
      </c>
      <c r="D19" s="4">
        <v>0.313</v>
      </c>
      <c r="E19" s="6">
        <f>D19*$B$2</f>
        <v>0.313</v>
      </c>
      <c r="F19" t="s">
        <v>21</v>
      </c>
      <c r="G19" s="8">
        <f>E19*0.35</f>
        <v>0.10955</v>
      </c>
    </row>
    <row r="20">
      <c r="A20" t="s">
        <v>50</v>
      </c>
      <c r="B20" t="s">
        <v>51</v>
      </c>
      <c r="C20" t="s">
        <v>52</v>
      </c>
      <c r="D20" s="4">
        <v>0.003</v>
      </c>
      <c r="E20" s="6">
        <f>D20*$B$2</f>
        <v>0.003</v>
      </c>
      <c r="F20" t="s">
        <v>21</v>
      </c>
      <c r="G20" s="8">
        <f>E20*9.26</f>
        <v>0.02778</v>
      </c>
    </row>
    <row r="21">
      <c r="A21"/>
      <c r="B21"/>
      <c r="C21"/>
      <c r="D21"/>
      <c r="E21"/>
      <c r="F21" t="s" s="10">
        <v>53</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54</v>
      </c>
      <c r="B1" t="s" s="7">
        <v>55</v>
      </c>
      <c r="C1" t="s" s="7">
        <v>56</v>
      </c>
      <c r="D1" t="s" s="7">
        <v>57</v>
      </c>
      <c r="E1" t="s" s="7">
        <v>58</v>
      </c>
      <c r="F1" t="s" s="7">
        <v>59</v>
      </c>
    </row>
    <row r="2">
      <c r="A2" t="s">
        <v>60</v>
      </c>
      <c r="B2">
        <v>1</v>
      </c>
      <c r="C2" t="s">
        <v>61</v>
      </c>
      <c r="D2" t="s" s="12">
        <v>62</v>
      </c>
      <c r="E2" t="s" s="12"/>
      <c r="F2" t="s">
        <v>63</v>
      </c>
    </row>
    <row r="3">
      <c r="A3" t="s">
        <v>60</v>
      </c>
      <c r="B3">
        <v>2</v>
      </c>
      <c r="C3" t="s">
        <v>64</v>
      </c>
      <c r="D3" t="inlineStr" s="12">
        <is>
          <t>Préparer les bâtonnets de lard gras - 5 min • Détailler le lard gras en petits bâtonnets réguliers de 3 à 4 cm de longueur sur 3 mm de section. • Les raffermir dans une petite calotte avec de l’eau glacée.</t>
        </is>
      </c>
      <c r="E3" t="s" s="12"/>
      <c r="F3" t="s">
        <v>65</v>
      </c>
    </row>
    <row r="4">
      <c r="A4" t="s">
        <v>60</v>
      </c>
      <c r="B4">
        <v>3</v>
      </c>
      <c r="C4" t="s">
        <v>66</v>
      </c>
      <c r="D4" t="inlineStr" s="12">
        <is>
          <t>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t>
        </is>
      </c>
      <c r="E4" t="s" s="12"/>
      <c r="F4" t="s">
        <v>65</v>
      </c>
    </row>
    <row r="5">
      <c r="A5" t="s">
        <v>60</v>
      </c>
      <c r="B5">
        <v>4</v>
      </c>
      <c r="C5" t="s">
        <v>67</v>
      </c>
      <c r="D5" t="s" s="12">
        <v>68</v>
      </c>
      <c r="E5" t="s" s="12"/>
      <c r="F5" t="s">
        <v>69</v>
      </c>
    </row>
    <row r="6">
      <c r="A6" t="s">
        <v>60</v>
      </c>
      <c r="B6">
        <v>5</v>
      </c>
      <c r="C6" t="s">
        <v>64</v>
      </c>
      <c r="D6" t="inlineStr" s="12">
        <is>
          <t>Préparer la garniture aromatique - 10 min • Eplucher, laver et émincer les carottes et les oignons. • Laver, équeuter, essorer, concasser et hacher le persil. • Confectionner un petit bouquet garni.</t>
        </is>
      </c>
      <c r="E6" t="s" s="12"/>
      <c r="F6" t="s">
        <v>70</v>
      </c>
    </row>
    <row r="7">
      <c r="A7" t="s">
        <v>60</v>
      </c>
      <c r="B7">
        <v>6</v>
      </c>
      <c r="C7" t="s">
        <v>71</v>
      </c>
      <c r="D7" t="inlineStr" s="12">
        <is>
          <t>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t>
        </is>
      </c>
      <c r="E7" t="s" s="12"/>
      <c r="F7" t="s">
        <v>72</v>
      </c>
    </row>
    <row r="8">
      <c r="A8" t="s">
        <v>60</v>
      </c>
      <c r="B8">
        <v>7</v>
      </c>
      <c r="C8" t="s">
        <v>73</v>
      </c>
      <c r="D8" t="s" s="12">
        <v>74</v>
      </c>
      <c r="E8" t="s" s="12"/>
      <c r="F8" t="s">
        <v>75</v>
      </c>
    </row>
    <row r="9">
      <c r="A9" t="s">
        <v>60</v>
      </c>
      <c r="B9">
        <v>8</v>
      </c>
      <c r="C9" t="s">
        <v>64</v>
      </c>
      <c r="D9" t="inlineStr" s="12">
        <is>
          <t>Préparer la garniture zingara - 10 min • Eplucher, laver soigneusement et tailler les champignons en julienne. • Dégraisser le jambon et la langue écarlate (si nécessaire) et les tailler en julienne. • Peler légèrement et tailler la truffe en julienne.</t>
        </is>
      </c>
      <c r="E9" t="s" s="12"/>
      <c r="F9" t="s">
        <v>70</v>
      </c>
    </row>
    <row r="10">
      <c r="A10" t="s">
        <v>60</v>
      </c>
      <c r="B10">
        <v>9</v>
      </c>
      <c r="C10" t="s">
        <v>76</v>
      </c>
      <c r="D10" t="inlineStr" s="12">
        <is>
          <t>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t>
        </is>
      </c>
      <c r="E10" t="s" s="12"/>
      <c r="F10" t="s">
        <v>77</v>
      </c>
    </row>
    <row r="11">
      <c r="A11" t="s">
        <v>60</v>
      </c>
      <c r="B11">
        <v>10</v>
      </c>
      <c r="C11" t="s">
        <v>78</v>
      </c>
      <c r="D11" t="inlineStr" s="12">
        <is>
          <t>Glacer les grenadins - 5 min • Placer les grenadins à l’entrée d’un four très chaud ou sous la salamandre en les arrosant sans discontinuer avec le reste de fond de braisage.</t>
        </is>
      </c>
      <c r="E11" t="s" s="12"/>
      <c r="F11" t="s">
        <v>63</v>
      </c>
    </row>
    <row r="12">
      <c r="A12" t="s">
        <v>60</v>
      </c>
      <c r="B12">
        <v>11</v>
      </c>
      <c r="C12" t="s">
        <v>79</v>
      </c>
      <c r="D12" t="inlineStr" s="12">
        <is>
          <t>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t>
        </is>
      </c>
      <c r="E12" t="s" s="12"/>
      <c r="F12" t="s">
        <v>63</v>
      </c>
    </row>
    <row r="13">
      <c r="A13" t="s">
        <v>80</v>
      </c>
      <c r="B13">
        <v>1</v>
      </c>
      <c r="C13" t="s">
        <v>81</v>
      </c>
      <c r="D13" t="s" s="12">
        <v>82</v>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83</v>
      </c>
      <c r="B1" t="s" s="7">
        <v>84</v>
      </c>
      <c r="C1" t="s" s="7">
        <v>85</v>
      </c>
      <c r="D1" t="s" s="7">
        <v>86</v>
      </c>
      <c r="E1" t="s" s="7">
        <v>10</v>
      </c>
    </row>
    <row r="2">
      <c r="A2">
        <v>0</v>
      </c>
      <c r="B2" t="s">
        <v>60</v>
      </c>
      <c r="C2" t="s">
        <v>87</v>
      </c>
      <c r="D2" s="6">
        <f>'Besoins'!$B$2*8</f>
        <v>8</v>
      </c>
      <c r="E2" t="s">
        <v>3</v>
      </c>
    </row>
    <row r="3">
      <c r="A3">
        <v>1</v>
      </c>
      <c r="B3" t="s">
        <v>88</v>
      </c>
      <c r="C3" t="s">
        <v>89</v>
      </c>
      <c r="D3" s="6">
        <f>'Besoins'!$B$2*0.025</f>
        <v>0.025</v>
      </c>
      <c r="E3" t="s">
        <v>21</v>
      </c>
    </row>
    <row r="4">
      <c r="A4">
        <v>1</v>
      </c>
      <c r="B4" t="s">
        <v>90</v>
      </c>
      <c r="C4" t="s">
        <v>89</v>
      </c>
      <c r="D4" s="6">
        <f>'Besoins'!$B$2*0.005</f>
        <v>0.005</v>
      </c>
      <c r="E4" t="s">
        <v>15</v>
      </c>
    </row>
    <row r="5">
      <c r="A5">
        <v>1</v>
      </c>
      <c r="B5" t="s">
        <v>91</v>
      </c>
      <c r="C5" t="s">
        <v>89</v>
      </c>
      <c r="D5" s="6">
        <f>'Besoins'!$B$2*0.005</f>
        <v>0.005</v>
      </c>
      <c r="E5" t="s">
        <v>21</v>
      </c>
    </row>
    <row r="6">
      <c r="A6">
        <v>1</v>
      </c>
      <c r="B6" t="s">
        <v>92</v>
      </c>
      <c r="C6" t="s">
        <v>89</v>
      </c>
      <c r="D6" s="6">
        <f>'Besoins'!$B$2*0.025</f>
        <v>0.025</v>
      </c>
      <c r="E6" t="s">
        <v>21</v>
      </c>
    </row>
    <row r="7">
      <c r="A7">
        <v>1</v>
      </c>
      <c r="B7" t="s">
        <v>93</v>
      </c>
      <c r="C7" t="s">
        <v>89</v>
      </c>
      <c r="D7" s="6">
        <f>'Besoins'!$B$2*0.025</f>
        <v>0.025</v>
      </c>
      <c r="E7" t="s">
        <v>21</v>
      </c>
    </row>
    <row r="8">
      <c r="A8">
        <v>1</v>
      </c>
      <c r="B8" t="s">
        <v>94</v>
      </c>
      <c r="C8" t="s">
        <v>89</v>
      </c>
      <c r="D8" s="6">
        <f>'Besoins'!$B$2*0.125</f>
        <v>0.125</v>
      </c>
      <c r="E8" t="s">
        <v>3</v>
      </c>
    </row>
    <row r="9">
      <c r="A9">
        <v>1</v>
      </c>
      <c r="B9" t="s">
        <v>95</v>
      </c>
      <c r="C9" t="s">
        <v>89</v>
      </c>
      <c r="D9" s="6">
        <f>'Besoins'!$B$2*0.003</f>
        <v>0.003</v>
      </c>
      <c r="E9" t="s">
        <v>21</v>
      </c>
    </row>
    <row r="10">
      <c r="A10">
        <v>1</v>
      </c>
      <c r="B10" t="s">
        <v>96</v>
      </c>
      <c r="C10" t="s">
        <v>89</v>
      </c>
      <c r="D10" s="6">
        <f>'Besoins'!$B$2*0.013</f>
        <v>0.013</v>
      </c>
      <c r="E10" t="s">
        <v>15</v>
      </c>
    </row>
    <row r="11">
      <c r="A11">
        <v>1</v>
      </c>
      <c r="B11" t="s">
        <v>97</v>
      </c>
      <c r="C11" t="s">
        <v>87</v>
      </c>
      <c r="D11" s="6">
        <f>'Besoins'!$B$2*0.12</f>
        <v>0.12</v>
      </c>
      <c r="E11" t="s">
        <v>15</v>
      </c>
    </row>
    <row r="12">
      <c r="A12">
        <v>2</v>
      </c>
      <c r="B12" t="s">
        <v>98</v>
      </c>
      <c r="C12" t="s">
        <v>89</v>
      </c>
      <c r="D12" s="6">
        <f>'Besoins'!$B$2*0.117</f>
        <v>0.117</v>
      </c>
      <c r="E12" t="s">
        <v>15</v>
      </c>
    </row>
    <row r="13">
      <c r="A13">
        <v>2</v>
      </c>
      <c r="B13" t="s">
        <v>99</v>
      </c>
      <c r="C13" t="s">
        <v>89</v>
      </c>
      <c r="D13" s="6">
        <f>'Besoins'!$B$2*0.003</f>
        <v>0.003</v>
      </c>
      <c r="E13" t="s">
        <v>21</v>
      </c>
    </row>
    <row r="14">
      <c r="A14">
        <v>1</v>
      </c>
      <c r="B14" t="s">
        <v>100</v>
      </c>
      <c r="C14" t="s">
        <v>89</v>
      </c>
      <c r="D14" s="6">
        <f>'Besoins'!$B$2*0.005</f>
        <v>0.005</v>
      </c>
      <c r="E14" t="s">
        <v>15</v>
      </c>
    </row>
    <row r="15">
      <c r="A15">
        <v>1</v>
      </c>
      <c r="B15" t="s">
        <v>101</v>
      </c>
      <c r="C15" t="s">
        <v>89</v>
      </c>
      <c r="D15" s="6">
        <f>'Besoins'!$B$2*0.313</f>
        <v>0.313</v>
      </c>
      <c r="E15" t="s">
        <v>21</v>
      </c>
    </row>
    <row r="16">
      <c r="A16">
        <v>1</v>
      </c>
      <c r="B16" t="s">
        <v>102</v>
      </c>
      <c r="C16" t="s">
        <v>89</v>
      </c>
      <c r="D16" s="6">
        <f>'Besoins'!$B$2*0.01</f>
        <v>0.01</v>
      </c>
      <c r="E16" t="s">
        <v>15</v>
      </c>
    </row>
    <row r="17">
      <c r="A17">
        <v>1</v>
      </c>
      <c r="B17" t="s">
        <v>103</v>
      </c>
      <c r="C17" t="s">
        <v>89</v>
      </c>
      <c r="D17" s="6">
        <f>'Besoins'!$B$2*0.003</f>
        <v>0.003</v>
      </c>
      <c r="E17" t="s">
        <v>21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2">
        <v>104</v>
      </c>
      <c r="B1"/>
      <c r="C1"/>
      <c r="D1"/>
    </row>
    <row r="2">
      <c r="A2" t="str" s="13">
        <f>"00002518 · CUI.PV.VEAU · référence : "&amp;Besoins!B3&amp;" "&amp;Besoins!C3&amp;" · multiplicateur réglable sur la feuille ""Besoins"""</f>
        <v>00002518 · CUI.PV.VEAU · référence : 8 pc · multiplicateur réglable sur la feuille </v>
      </c>
      <c r="B2"/>
      <c r="C2"/>
      <c r="D2"/>
    </row>
    <row r="3">
      <c r="A3"/>
      <c r="B3"/>
      <c r="C3"/>
      <c r="D3"/>
    </row>
    <row r="4">
      <c r="A4" t="s" s="14">
        <v>105</v>
      </c>
      <c r="B4"/>
      <c r="C4"/>
      <c r="D4"/>
    </row>
    <row r="5">
      <c r="A5" t="s" s="15">
        <v>106</v>
      </c>
      <c r="B5" t="str" s="12">
        <f>"[METTRE EN PLACE] "&amp;Procedure!D2</f>
        <v>[METTRE EN PLACE] Mettre en place le poste de travail - 5 min • Denrées, matériels de préparation, de cuisson et de dressage.</v>
      </c>
      <c r="C5"/>
      <c r="D5"/>
    </row>
    <row r="6">
      <c r="A6" t="s" s="15">
        <v>107</v>
      </c>
      <c r="B6" t="str" s="12">
        <f>"[PRÉPARER] "&amp;Procedure!D3</f>
        <v>[PRÉPARER] Préparer les bâtonnets de lard gras - 5 min • Détailler le lard gras en petits bâtonnets réguliers de 3 à 4 cm de longueur sur 3 mm de section. • Les raffermir dans une petite calotte avec de l’eau glacée.</v>
      </c>
      <c r="C6"/>
      <c r="D6"/>
    </row>
    <row r="7">
      <c r="A7" t="s" s="15">
        <v>108</v>
      </c>
      <c r="B7" t="str" s="12">
        <f>"[TAILLER] "&amp;Procedure!D4</f>
        <v>[TAILLER] 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v>
      </c>
      <c r="C7"/>
      <c r="D7"/>
    </row>
    <row r="8">
      <c r="A8" t="s" s="15">
        <v>109</v>
      </c>
      <c r="B8" t="str" s="12">
        <f>"[PIQUER] "&amp;Procedure!D5</f>
        <v>[PIQUER] Piquer les grenadins à l'aide d'une aiguille à piquer - 20 min (voir p. 229)</v>
      </c>
      <c r="C8"/>
      <c r="D8"/>
    </row>
    <row r="9">
      <c r="A9" t="s" s="15">
        <v>110</v>
      </c>
      <c r="B9" t="str" s="12">
        <f>"[PRÉPARER] "&amp;Procedure!D6</f>
        <v>[PRÉPARER] Préparer la garniture aromatique - 10 min • Eplucher, laver et émincer les carottes et les oignons. • Laver, équeuter, essorer, concasser et hacher le persil. • Confectionner un petit bouquet garni.</v>
      </c>
      <c r="C9"/>
      <c r="D9"/>
    </row>
    <row r="10">
      <c r="A10" t="s" s="15">
        <v>111</v>
      </c>
      <c r="B10" t="str" s="12">
        <f>"[ASSAISONNER] "&amp;Procedure!D7</f>
        <v>[ASSAISONNER] 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v>
      </c>
      <c r="C10"/>
      <c r="D10"/>
    </row>
    <row r="11">
      <c r="A11" t="s" s="15">
        <v>112</v>
      </c>
      <c r="B11" t="str" s="12">
        <f>"[ÉPLUCHER] "&amp;Procedure!D8</f>
        <v>[ÉPLUCHER] Préparer les pommes cocotte - 20 min • Eplucher, laver et tourner les pommes de terre. • Blanchir et rissoler les pommes cocotte (voir p. 418/419).</v>
      </c>
      <c r="C11"/>
      <c r="D11"/>
    </row>
    <row r="12">
      <c r="A12" t="s" s="15">
        <v>113</v>
      </c>
      <c r="B12" t="str" s="12">
        <f>"[PRÉPARER] "&amp;Procedure!D9</f>
        <v>[PRÉPARER] Préparer la garniture zingara - 10 min • Eplucher, laver soigneusement et tailler les champignons en julienne. • Dégraisser le jambon et la langue écarlate (si nécessaire) et les tailler en julienne. • Peler légèrement et tailler la truffe en julienne.</v>
      </c>
      <c r="C12"/>
      <c r="D12"/>
    </row>
    <row r="13">
      <c r="A13" t="s" s="15">
        <v>114</v>
      </c>
      <c r="B13" t="str" s="12">
        <f>"[CONFECTIONNER] "&amp;Procedure!D10</f>
        <v>[CONFECTIONNER] 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v>
      </c>
      <c r="C13"/>
      <c r="D13"/>
    </row>
    <row r="14">
      <c r="A14" t="s" s="15">
        <v>115</v>
      </c>
      <c r="B14" t="str" s="12">
        <f>"[GLACER] "&amp;Procedure!D11</f>
        <v>[GLACER] Glacer les grenadins - 5 min • Placer les grenadins à l’entrée d’un four très chaud ou sous la salamandre en les arrosant sans discontinuer avec le reste de fond de braisage.</v>
      </c>
      <c r="C14"/>
      <c r="D14"/>
    </row>
    <row r="15">
      <c r="A15" t="s" s="15">
        <v>116</v>
      </c>
      <c r="B15" t="str" s="12">
        <f>"[DRESSER] "&amp;Procedure!D12</f>
        <v>[DRESSER] 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v>
      </c>
      <c r="C15"/>
      <c r="D15"/>
    </row>
    <row r="16">
      <c r="A16"/>
      <c r="B16"/>
      <c r="C16"/>
      <c r="D16"/>
    </row>
    <row r="17">
      <c r="A17" t="s" s="14">
        <v>117</v>
      </c>
      <c r="B17"/>
      <c r="C17"/>
      <c r="D17"/>
    </row>
    <row r="18">
      <c r="A18" t="s" s="15">
        <v>106</v>
      </c>
      <c r="B18" t="str" s="12">
        <f>"[DISSOUDRE] "&amp;Procedure!D13</f>
        <v>[DISSOUDRE] Délayer la poudre dans l'eau froide en fouettant, puis porter à ébullition en remuant régulièrement.</v>
      </c>
      <c r="C18"/>
      <c r="D18"/>
    </row>
    <row r="19">
      <c r="A19"/>
      <c r="B19"/>
      <c r="C19"/>
      <c r="D19"/>
    </row>
    <row r="20">
      <c r="A20" t="s" s="16">
        <v>118</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2026-09-15T14:12:46Z</dcterms:created>
  <dc:title>Grenadins de Veau Zingara Pomme</dc:title>
  <dc:subject/>
  <dc:creator>CUIS.web</dc:creator>
  <cp:lastModifiedBy/>
  <cp:keywords/>
  <dc:description>Export automatique — moteur récursif d'origine : Bernard Vandendaele</dc:description>
  <cp:category/>
  <dc:language>en-US</dc:language>
  <dcterms:modified xsi:type="dcterms:W3CDTF">2026-09-15T14:12:46Z</dcterms:modified>
  <cp:revision>1</cp:revision>
</cp:coreProperties>
</file>