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<sst xmlns="http://schemas.openxmlformats.org/spreadsheetml/2006/main" count="100" uniqueCount="100">
  <si>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</si>
  <si>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</si>
  <si>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</si>
  <si>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</si>
  <si>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</si>
  <si>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</si>
  <si>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</si>
  <si>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</si>
  <si>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</si>
  <si>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</si>
  <si>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</si>
  <si>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</si>
  <si>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</si>
  <si>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</si>
  <si>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</si>
  <si>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</si>
  <si>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</si>
  <si>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</si>
  <si>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</si>
  <si>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</si>
  <si>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</si>
  <si>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</si>
  <si>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</si>
  <si>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</si>
  <si>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</si>
  <si>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</si>
  <si>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</si>
  <si>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</si>
  <si>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</si>
  <si>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</si>
  <si>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</si>
  <si>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</si>
  <si>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</si>
  <si>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</si>
  <si>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</si>
  <si>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</si>
  <si>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</si>
  <si>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</si>
  <si>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</si>
  <si>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</si>
  <si>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</si>
  <si>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</si>
  <si>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</si>
  <si>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Recette</t>
  </si>
  <si>
    <t>#</t>
  </si>
  <si>
    <t>Verbe</t>
  </si>
  <si>
    <t>Étape</t>
  </si>
  <si>
    <t>Précision technique</t>
  </si>
  <si>
    <t>Durée</t>
  </si>
  <si>
    <t>Carré de Porc Rôti Boulangère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</si>
  <si>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</si>
  <si>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</si>
  <si>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</si>
  <si>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</si>
  <si>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</si>
  <si>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</si>
  <si>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</si>
  <si>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</si>
  <si>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</si>
  <si>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</si>
  <si>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</si>
  <si>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</si>
  <si>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</si>
  <si>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</si>
  <si>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</si>
  <si>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</si>
  <si>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</si>
  <si>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</si>
  <si>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</si>
  <si>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</si>
  <si>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</si>
  <si>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</si>
  <si>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</si>
  <si>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</si>
  <si>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</si>
  <si>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</si>
  <si>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</si>
  <si>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</si>
  <si>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</si>
  <si>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</si>
  <si>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</si>
  <si>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</si>
  <si>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</si>
  <si>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</si>
  <si>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 xml:space="preserve">        ↳ EAU</t>
  </si>
  <si>
    <t xml:space="preserve">        ↳ Fonds Brun Lié (Knorr Professional)</t>
  </si>
  <si>
    <t xml:space="preserve">    ↳ Crème fraîche liquide 15% MG allégée</t>
  </si>
  <si>
    <t xml:space="preserve">    ↳ Vin blanc sec de cuisson</t>
  </si>
  <si>
    <t>Fiche technique — Carré de Porc Rôti Boulangère</t>
  </si>
  <si>
    <t>Carré de Porc Rôti Boulangère  00002499</t>
  </si>
  <si>
    <t>1.</t>
  </si>
  <si>
    <t>2.</t>
  </si>
  <si>
    <t>3.</t>
  </si>
  <si>
    <t>4.</t>
  </si>
  <si>
    <t>5.</t>
  </si>
  <si>
    <t>6.</t>
  </si>
  <si>
    <t>7.</t>
  </si>
  <si>
    <t>8.</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</si>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</sst>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E7*2.8</f>
        <v>0.028</v>
      </c>
    </row>
    <row r="8">
      <c r="A8" t="s" s="9">
        <v>16</v>
      </c>
      <c r="B8" t="s">
        <v>17</v>
      </c>
      <c r="C8" t="s">
        <v>18</v>
      </c>
      <c r="D8" s="4">
        <v>0.312</v>
      </c>
      <c r="E8" s="6">
        <f>D8*$B$2</f>
        <v>0.312</v>
      </c>
      <c r="F8" t="s">
        <v>15</v>
      </c>
      <c r="G8" s="8">
        <f>E8*0.003</f>
        <v>0.000936</v>
      </c>
    </row>
    <row r="9">
      <c r="A9" t="s">
        <v>19</v>
      </c>
      <c r="B9" t="s">
        <v>20</v>
      </c>
      <c r="C9" t="s">
        <v>21</v>
      </c>
      <c r="D9" s="4">
        <v>0.008</v>
      </c>
      <c r="E9" s="6">
        <f>D9*$B$2</f>
        <v>0.008</v>
      </c>
      <c r="F9" t="s">
        <v>22</v>
      </c>
      <c r="G9" s="8">
        <f>E9*0</f>
        <v>0</v>
      </c>
    </row>
    <row r="10">
      <c r="A10" t="s">
        <v>23</v>
      </c>
      <c r="B10" t="s">
        <v>24</v>
      </c>
      <c r="C10" t="s">
        <v>25</v>
      </c>
      <c r="D10" s="4">
        <v>0.005</v>
      </c>
      <c r="E10" s="6">
        <f>D10*$B$2</f>
        <v>0.005</v>
      </c>
      <c r="F10" t="s">
        <v>15</v>
      </c>
      <c r="G10" s="8">
        <f>E10*5.8</f>
        <v>0.029</v>
      </c>
    </row>
    <row r="11">
      <c r="A11" t="s">
        <v>26</v>
      </c>
      <c r="B11" t="s">
        <v>27</v>
      </c>
      <c r="C11" t="s">
        <v>28</v>
      </c>
      <c r="D11" s="4">
        <v>0.005</v>
      </c>
      <c r="E11" s="6">
        <f>D11*$B$2</f>
        <v>0.005</v>
      </c>
      <c r="F11" t="s">
        <v>22</v>
      </c>
      <c r="G11" s="8">
        <f>E11*5.2</f>
        <v>0.026</v>
      </c>
    </row>
    <row r="12">
      <c r="A12" t="s">
        <v>29</v>
      </c>
      <c r="B12" t="s">
        <v>30</v>
      </c>
      <c r="C12" t="s">
        <v>31</v>
      </c>
      <c r="D12" s="4">
        <v>0.025</v>
      </c>
      <c r="E12" s="6">
        <f>D12*$B$2</f>
        <v>0.025</v>
      </c>
      <c r="F12" t="s">
        <v>15</v>
      </c>
      <c r="G12" s="8">
        <f>E12*2.2</f>
        <v>0.055</v>
      </c>
    </row>
    <row r="13">
      <c r="A13" t="s">
        <v>32</v>
      </c>
      <c r="B13" t="s">
        <v>33</v>
      </c>
      <c r="C13" t="s">
        <v>34</v>
      </c>
      <c r="D13" s="4">
        <v>0.025</v>
      </c>
      <c r="E13" s="6">
        <f>D13*$B$2</f>
        <v>0.025</v>
      </c>
      <c r="F13" t="s">
        <v>22</v>
      </c>
      <c r="G13" s="8">
        <f>E13*1.1</f>
        <v>0.0275</v>
      </c>
    </row>
    <row r="14">
      <c r="A14" t="s">
        <v>35</v>
      </c>
      <c r="B14" t="s">
        <v>36</v>
      </c>
      <c r="C14" t="s">
        <v>34</v>
      </c>
      <c r="D14" s="4">
        <v>0.025</v>
      </c>
      <c r="E14" s="6">
        <f>D14*$B$2</f>
        <v>0.025</v>
      </c>
      <c r="F14" t="s">
        <v>22</v>
      </c>
      <c r="G14" s="8">
        <f>E14*0.4</f>
        <v>0.01</v>
      </c>
    </row>
    <row r="15">
      <c r="A15" t="s">
        <v>37</v>
      </c>
      <c r="B15" t="s">
        <v>38</v>
      </c>
      <c r="C15" t="s">
        <v>34</v>
      </c>
      <c r="D15" s="4">
        <v>0.013</v>
      </c>
      <c r="E15" s="6">
        <f>D15*$B$2</f>
        <v>0.013</v>
      </c>
      <c r="F15" t="s">
        <v>22</v>
      </c>
      <c r="G15" s="8">
        <f>E15*2.8</f>
        <v>0.0364</v>
      </c>
    </row>
    <row r="16">
      <c r="A16" t="s">
        <v>39</v>
      </c>
      <c r="B16" t="s">
        <v>40</v>
      </c>
      <c r="C16" t="s">
        <v>41</v>
      </c>
      <c r="D16" s="4">
        <v>0.003</v>
      </c>
      <c r="E16" s="6">
        <f>D16*$B$2</f>
        <v>0.003</v>
      </c>
      <c r="F16" t="s">
        <v>22</v>
      </c>
      <c r="G16" s="8">
        <f>E16*9.26</f>
        <v>0.02778</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t="s">
        <v>50</v>
      </c>
      <c r="D2" t="s" s="12">
        <v>51</v>
      </c>
      <c r="E2" t="s" s="12"/>
      <c r="F2" t="s">
        <v>52</v>
      </c>
    </row>
    <row r="3">
      <c r="A3" t="s">
        <v>49</v>
      </c>
      <c r="B3">
        <v>2</v>
      </c>
      <c r="C3" t="s">
        <v>53</v>
      </c>
      <c r="D3" t="inlineStr" s="12">
        <is>
          <t>Préparer les selles anglaises ou les carrés - 20 min • Les désosser entièrement, dénerver soigneusement les filets et détailler les noisettes à raison de 3 pièces par personne. • Les réserver en enceinte réfrigérée.</t>
        </is>
      </c>
      <c r="E3" t="s" s="12"/>
      <c r="F3" t="s">
        <v>54</v>
      </c>
    </row>
    <row r="4">
      <c r="A4" t="s">
        <v>49</v>
      </c>
      <c r="B4">
        <v>3</v>
      </c>
      <c r="C4" t="s">
        <v>55</v>
      </c>
      <c r="D4" t="s" s="12">
        <v>56</v>
      </c>
      <c r="E4" t="s" s="12"/>
      <c r="F4" t="s">
        <v>57</v>
      </c>
    </row>
    <row r="5">
      <c r="A5" t="s">
        <v>49</v>
      </c>
      <c r="B5">
        <v>4</v>
      </c>
      <c r="C5" t="s">
        <v>58</v>
      </c>
      <c r="D5" t="inlineStr" s="12">
        <is>
          <t>Marquer un fond brun d’agneau - 10 min • Utiliser les os et les parures maigres. • Les lier légèrement en fin de cuisson avec le fond brun de veau lié ou le fond déshydraté. • Le passer et le réserver à couvert au bain-marie.</t>
        </is>
      </c>
      <c r="E5" t="s" s="12"/>
      <c r="F5" t="s">
        <v>59</v>
      </c>
    </row>
    <row r="6">
      <c r="A6" t="s">
        <v>49</v>
      </c>
      <c r="B6">
        <v>5</v>
      </c>
      <c r="C6" t="s">
        <v>60</v>
      </c>
      <c r="D6" t="inlineStr" s="12">
        <is>
          <t>Réaliser la crème d’ail - 10 min • Blanchir à deux reprises les gousses d’ail. • Les étuver avec le beurre puis les cuire lentement avec un peu de fond brun d’agneau. • Crémer, réduire à nouveau et assaisonner. • Passer au mixeur, beurrer en surface et réserver.</t>
        </is>
      </c>
      <c r="E6" t="s" s="12"/>
      <c r="F6" t="s">
        <v>61</v>
      </c>
    </row>
    <row r="7">
      <c r="A7" t="s">
        <v>49</v>
      </c>
      <c r="B7">
        <v>6</v>
      </c>
      <c r="C7" t="s">
        <v>62</v>
      </c>
      <c r="D7" t="inlineStr" s="12">
        <is>
          <t>Marquer les noisettes en cuisson - 12 min • Les assaisonner puis les sauter avec l’huile et le beurre, les saisir puis réduire le feu. • Les maintenir rosées avec une légère coloration. • Les débarrasser sur grille et les réserver au chaud.</t>
        </is>
      </c>
      <c r="E7" t="s" s="12"/>
      <c r="F7" t="s">
        <v>63</v>
      </c>
    </row>
    <row r="8">
      <c r="A8" t="s">
        <v>49</v>
      </c>
      <c r="B8">
        <v>7</v>
      </c>
      <c r="C8" t="s">
        <v>64</v>
      </c>
      <c r="D8" t="inlineStr" s="12">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2"/>
      <c r="F8" t="s">
        <v>65</v>
      </c>
    </row>
    <row r="9">
      <c r="A9" t="s">
        <v>49</v>
      </c>
      <c r="B9">
        <v>8</v>
      </c>
      <c r="C9" t="s">
        <v>66</v>
      </c>
      <c r="D9" t="inlineStr" s="12">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2"/>
      <c r="F9" t="s">
        <v>67</v>
      </c>
    </row>
    <row r="10">
      <c r="A10" t="s">
        <v>68</v>
      </c>
      <c r="B10">
        <v>1</v>
      </c>
      <c r="C10" t="s">
        <v>69</v>
      </c>
      <c r="D10" t="s" s="12">
        <v>70</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49</v>
      </c>
      <c r="C2" t="s">
        <v>75</v>
      </c>
      <c r="D2" s="6">
        <f>'Besoins'!$B$2*8</f>
        <v>8</v>
      </c>
      <c r="E2" t="s">
        <v>3</v>
      </c>
    </row>
    <row r="3">
      <c r="A3">
        <v>1</v>
      </c>
      <c r="B3" t="s">
        <v>76</v>
      </c>
      <c r="C3" t="s">
        <v>77</v>
      </c>
      <c r="D3" s="6">
        <f>'Besoins'!$B$2*0.005</f>
        <v>0.005</v>
      </c>
      <c r="E3" t="s">
        <v>22</v>
      </c>
    </row>
    <row r="4">
      <c r="A4">
        <v>1</v>
      </c>
      <c r="B4" t="s">
        <v>78</v>
      </c>
      <c r="C4" t="s">
        <v>77</v>
      </c>
      <c r="D4" s="6">
        <f>'Besoins'!$B$2*0.005</f>
        <v>0.005</v>
      </c>
      <c r="E4" t="s">
        <v>15</v>
      </c>
    </row>
    <row r="5">
      <c r="A5">
        <v>1</v>
      </c>
      <c r="B5" t="s">
        <v>79</v>
      </c>
      <c r="C5" t="s">
        <v>77</v>
      </c>
      <c r="D5" s="6">
        <f>'Besoins'!$B$2*0.025</f>
        <v>0.025</v>
      </c>
      <c r="E5" t="s">
        <v>22</v>
      </c>
    </row>
    <row r="6">
      <c r="A6">
        <v>1</v>
      </c>
      <c r="B6" t="s">
        <v>80</v>
      </c>
      <c r="C6" t="s">
        <v>77</v>
      </c>
      <c r="D6" s="6">
        <f>'Besoins'!$B$2*0.025</f>
        <v>0.025</v>
      </c>
      <c r="E6" t="s">
        <v>22</v>
      </c>
    </row>
    <row r="7">
      <c r="A7">
        <v>1</v>
      </c>
      <c r="B7" t="s">
        <v>81</v>
      </c>
      <c r="C7" t="s">
        <v>77</v>
      </c>
      <c r="D7" s="6">
        <f>'Besoins'!$B$2*0.003</f>
        <v>0.003</v>
      </c>
      <c r="E7" t="s">
        <v>22</v>
      </c>
    </row>
    <row r="8">
      <c r="A8">
        <v>1</v>
      </c>
      <c r="B8" t="s">
        <v>82</v>
      </c>
      <c r="C8" t="s">
        <v>77</v>
      </c>
      <c r="D8" s="6">
        <f>'Besoins'!$B$2*0.013</f>
        <v>0.013</v>
      </c>
      <c r="E8" t="s">
        <v>22</v>
      </c>
    </row>
    <row r="9">
      <c r="A9">
        <v>1</v>
      </c>
      <c r="B9" t="s">
        <v>83</v>
      </c>
      <c r="C9" t="s">
        <v>75</v>
      </c>
      <c r="D9" s="6">
        <f>'Besoins'!$B$2*0.32</f>
        <v>0.32</v>
      </c>
      <c r="E9" t="s">
        <v>15</v>
      </c>
    </row>
    <row r="10">
      <c r="A10">
        <v>2</v>
      </c>
      <c r="B10" t="s">
        <v>84</v>
      </c>
      <c r="C10" t="s">
        <v>77</v>
      </c>
      <c r="D10" s="6">
        <f>'Besoins'!$B$2*0.312</f>
        <v>0.312</v>
      </c>
      <c r="E10" t="s">
        <v>15</v>
      </c>
    </row>
    <row r="11">
      <c r="A11">
        <v>2</v>
      </c>
      <c r="B11" t="s">
        <v>85</v>
      </c>
      <c r="C11" t="s">
        <v>77</v>
      </c>
      <c r="D11" s="6">
        <f>'Besoins'!$B$2*0.008</f>
        <v>0.008</v>
      </c>
      <c r="E11" t="s">
        <v>22</v>
      </c>
    </row>
    <row r="12">
      <c r="A12">
        <v>1</v>
      </c>
      <c r="B12" t="s">
        <v>86</v>
      </c>
      <c r="C12" t="s">
        <v>77</v>
      </c>
      <c r="D12" s="6">
        <f>'Besoins'!$B$2*0.025</f>
        <v>0.025</v>
      </c>
      <c r="E12" t="s">
        <v>15</v>
      </c>
    </row>
    <row r="13">
      <c r="A13">
        <v>1</v>
      </c>
      <c r="B13" t="s">
        <v>87</v>
      </c>
      <c r="C13" t="s">
        <v>77</v>
      </c>
      <c r="D13" s="6">
        <f>'Besoins'!$B$2*0.01</f>
        <v>0.01</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88</v>
      </c>
      <c r="B1"/>
      <c r="C1"/>
      <c r="D1"/>
    </row>
    <row r="2">
      <c r="A2" t="str" s="13">
        <f>"00002499 · CUI.PV.PORC · référence : "&amp;Besoins!B3&amp;" "&amp;Besoins!C3&amp;" · multiplicateur réglable sur la feuille ""Besoins"""</f>
        <v>00002499 · CUI.PV.PORC · référence : 8 pc · multiplicateur réglable sur la feuille </v>
      </c>
      <c r="B2"/>
      <c r="C2"/>
      <c r="D2"/>
    </row>
    <row r="3">
      <c r="A3"/>
      <c r="B3"/>
      <c r="C3"/>
      <c r="D3"/>
    </row>
    <row r="4">
      <c r="A4" t="s" s="14">
        <v>89</v>
      </c>
      <c r="B4"/>
      <c r="C4"/>
      <c r="D4"/>
    </row>
    <row r="5">
      <c r="A5" t="s" s="15">
        <v>90</v>
      </c>
      <c r="B5" t="str" s="12">
        <f>"[METTRE EN PLACE] "&amp;Procedure!D2</f>
        <v>[METTRE EN PLACE] Mettre en place le poste de travail - 5 min • Denrées, matériels de préparation, de cuisson et de dressage.</v>
      </c>
      <c r="C5"/>
      <c r="D5"/>
    </row>
    <row r="6">
      <c r="A6" t="s" s="15">
        <v>91</v>
      </c>
      <c r="B6" t="str" s="12">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5">
        <v>92</v>
      </c>
      <c r="B7" t="str" s="12">
        <f>"[ÉPLUCHER] "&amp;Procedure!D4</f>
        <v>[ÉPLUCHER] Eplucher et laver les légumes - 5 min • Tailler les carottes et les oignons en fine mirepoix pour le fond d’agneau. • Dégermer les gousses d’ail.</v>
      </c>
      <c r="C7"/>
      <c r="D7"/>
    </row>
    <row r="8">
      <c r="A8" t="s" s="15">
        <v>93</v>
      </c>
      <c r="B8" t="str" s="12">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5">
        <v>94</v>
      </c>
      <c r="B9" t="str" s="12">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5">
        <v>95</v>
      </c>
      <c r="B10" t="str" s="12">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5">
        <v>96</v>
      </c>
      <c r="B11" t="str" s="12">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5">
        <v>97</v>
      </c>
      <c r="B12" t="str" s="12">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4">
        <v>98</v>
      </c>
      <c r="B14"/>
      <c r="C14"/>
      <c r="D14"/>
    </row>
    <row r="15">
      <c r="A15" t="s" s="15">
        <v>90</v>
      </c>
      <c r="B15" t="str" s="12">
        <f>"[DISSOUDRE] "&amp;Procedure!D10</f>
        <v>[DISSOUDRE] Délayer la poudre dans l'eau froide en fouettant, puis porter à ébullition en remuant régulièrement.</v>
      </c>
      <c r="C15"/>
      <c r="D15"/>
    </row>
    <row r="16">
      <c r="A16"/>
      <c r="B16"/>
      <c r="C16"/>
      <c r="D16"/>
    </row>
    <row r="17">
      <c r="A17" t="s" s="16">
        <v>99</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2026-08-01T02:38:17Z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2026-08-01T02:38:17Z</dcterms:modified>
  <cp:revision>1</cp:revision>
</cp:coreProperties>
</file>