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<sst xmlns="http://schemas.openxmlformats.org/spreadsheetml/2006/main" count="94" uniqueCount="94">
  <si>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</si>
  <si>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</si>
  <si>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</si>
  <si>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</si>
  <si>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</si>
  <si>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</si>
  <si>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</si>
  <si>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</si>
  <si>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</si>
  <si>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</si>
  <si>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</si>
  <si>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</si>
  <si>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</si>
  <si>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</si>
  <si>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</si>
  <si>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</si>
  <si>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CONS-CREVETTE</t>
  </si>
  <si>
    <t>Crevettes roses cuites décortiquées</t>
  </si>
  <si>
    <t>Conserves de poissons et fruits mer</t>
  </si>
  <si>
    <t>kg</t>
  </si>
  <si>
    <t>HER-BOUQUET-G</t>
  </si>
  <si>
    <t>Bouquet garni sachet dose</t>
  </si>
  <si>
    <t>Herbes aromatiques séchées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</si>
  <si>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</si>
  <si>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</si>
  <si>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</si>
  <si>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</si>
  <si>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</si>
  <si>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</si>
  <si>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</si>
  <si>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</si>
  <si>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</si>
  <si>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RNM23500123</t>
  </si>
  <si>
    <t>CHAMPIGNON DE PARIS Pologne pied coupé cat.I plateau</t>
  </si>
  <si>
    <t>RNM3770123</t>
  </si>
  <si>
    <t>CITRON Espagne cat.I 4(58-67mm)</t>
  </si>
  <si>
    <t>RNM0440123</t>
  </si>
  <si>
    <t>ÉCHALOTE France cat.I</t>
  </si>
  <si>
    <t>RNM27820123</t>
  </si>
  <si>
    <t>OIGNON jaune France cat.I 60-80mm</t>
  </si>
  <si>
    <t>RNM57226340</t>
  </si>
  <si>
    <t>PERSIL frisé U.E. botte</t>
  </si>
  <si>
    <t>bte</t>
  </si>
  <si>
    <t>Total</t>
  </si>
  <si>
    <t>Recette</t>
  </si>
  <si>
    <t>#</t>
  </si>
  <si>
    <t>Verbe</t>
  </si>
  <si>
    <t>Étape</t>
  </si>
  <si>
    <t>Précision technique</t>
  </si>
  <si>
    <t>Durée</t>
  </si>
  <si>
    <t>Filets de Sole Dieppoise</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</si>
  <si>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</si>
  <si>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</si>
  <si>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</si>
  <si>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</si>
  <si>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</si>
  <si>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</si>
  <si>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</si>
  <si>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</si>
  <si>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</si>
  <si>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</si>
  <si>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</si>
  <si>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</si>
  <si>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</si>
  <si>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</si>
  <si>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</si>
  <si>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</si>
  <si>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Niveau</t>
  </si>
  <si>
    <t>Composant</t>
  </si>
  <si>
    <t>Type</t>
  </si>
  <si>
    <t>Quantité (× multiplicateur, voir feuille Besoins)</t>
  </si>
  <si>
    <t>recette</t>
  </si>
  <si>
    <t xml:space="preserve">    ↳ Beurre doux 82% MG plaquette</t>
  </si>
  <si>
    <t>matiere</t>
  </si>
  <si>
    <t xml:space="preserve">    ↳ ÉCHALOTE France cat.I</t>
  </si>
  <si>
    <t xml:space="preserve">    ↳ Vin blanc sec de cuisson</t>
  </si>
  <si>
    <t xml:space="preserve">    ↳ OIGNON jaune France cat.I 60-80mm</t>
  </si>
  <si>
    <t xml:space="preserve">    ↳ CAROTTE France extra colis 12kg</t>
  </si>
  <si>
    <t xml:space="preserve">    ↳ Bouquet garni sachet dose</t>
  </si>
  <si>
    <t xml:space="preserve">    ↳ Crevettes roses cuites décortiquées</t>
  </si>
  <si>
    <t xml:space="preserve">    ↳ PERSIL frisé U.E. botte</t>
  </si>
  <si>
    <t xml:space="preserve">    ↳ CHAMPIGNON DE PARIS Pologne pied coupé cat.I plateau</t>
  </si>
  <si>
    <t xml:space="preserve">    ↳ CITRON Espagne cat.I 4(58-67mm)</t>
  </si>
  <si>
    <t xml:space="preserve">    ↳ Crème fraîche liquide 15% MG allégée</t>
  </si>
  <si>
    <t>Fiche technique — Filets de Sole Dieppoise</t>
  </si>
  <si>
    <t>Filets de Sole Dieppoise  00002474</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</si>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</sst>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0.013</v>
      </c>
      <c r="E7" s="6">
        <f>D7*$B$2</f>
        <v>0.013</v>
      </c>
      <c r="F7" t="s">
        <v>15</v>
      </c>
      <c r="G7" s="8">
        <f>E7*2.8</f>
        <v>0.0364</v>
      </c>
    </row>
    <row r="8">
      <c r="A8" t="s">
        <v>16</v>
      </c>
      <c r="B8" t="s">
        <v>17</v>
      </c>
      <c r="C8" t="s">
        <v>18</v>
      </c>
      <c r="D8" s="4">
        <v>0.02</v>
      </c>
      <c r="E8" s="6">
        <f>D8*$B$2</f>
        <v>0.02</v>
      </c>
      <c r="F8" t="s">
        <v>19</v>
      </c>
      <c r="G8" s="8">
        <f>E8*14</f>
        <v>0.28</v>
      </c>
    </row>
    <row r="9">
      <c r="A9" t="s">
        <v>20</v>
      </c>
      <c r="B9" t="s">
        <v>21</v>
      </c>
      <c r="C9" t="s">
        <v>22</v>
      </c>
      <c r="D9" s="4">
        <v>0.125</v>
      </c>
      <c r="E9" s="6">
        <f>D9*$B$2</f>
        <v>0.125</v>
      </c>
      <c r="F9" t="s">
        <v>19</v>
      </c>
      <c r="G9" s="8">
        <f>E9*14</f>
        <v>1.75</v>
      </c>
    </row>
    <row r="10">
      <c r="A10" t="s">
        <v>23</v>
      </c>
      <c r="B10" t="s">
        <v>24</v>
      </c>
      <c r="C10" t="s">
        <v>25</v>
      </c>
      <c r="D10" s="4">
        <v>0.005</v>
      </c>
      <c r="E10" s="6">
        <f>D10*$B$2</f>
        <v>0.005</v>
      </c>
      <c r="F10" t="s">
        <v>19</v>
      </c>
      <c r="G10" s="8">
        <f>E10*5.2</f>
        <v>0.026</v>
      </c>
    </row>
    <row r="11">
      <c r="A11" t="s">
        <v>26</v>
      </c>
      <c r="B11" t="s">
        <v>27</v>
      </c>
      <c r="C11" t="s">
        <v>28</v>
      </c>
      <c r="D11" s="4">
        <v>0.05</v>
      </c>
      <c r="E11" s="6">
        <f>D11*$B$2</f>
        <v>0.05</v>
      </c>
      <c r="F11" t="s">
        <v>15</v>
      </c>
      <c r="G11" s="8">
        <f>E11*2.2</f>
        <v>0.11</v>
      </c>
    </row>
    <row r="12">
      <c r="A12" t="s">
        <v>29</v>
      </c>
      <c r="B12" t="s">
        <v>30</v>
      </c>
      <c r="C12" t="s">
        <v>31</v>
      </c>
      <c r="D12" s="4">
        <v>0.01</v>
      </c>
      <c r="E12" s="6">
        <f>D12*$B$2</f>
        <v>0.01</v>
      </c>
      <c r="F12" t="s">
        <v>19</v>
      </c>
      <c r="G12" s="8">
        <f>E12*1.1</f>
        <v>0.011</v>
      </c>
    </row>
    <row r="13">
      <c r="A13" t="s">
        <v>32</v>
      </c>
      <c r="B13" t="s">
        <v>33</v>
      </c>
      <c r="C13" t="s">
        <v>31</v>
      </c>
      <c r="D13" s="4">
        <v>0.02</v>
      </c>
      <c r="E13" s="6">
        <f>D13*$B$2</f>
        <v>0.02</v>
      </c>
      <c r="F13" t="s">
        <v>19</v>
      </c>
      <c r="G13" s="8">
        <f>E13*3.2</f>
        <v>0.064</v>
      </c>
    </row>
    <row r="14">
      <c r="A14" t="s">
        <v>34</v>
      </c>
      <c r="B14" t="s">
        <v>35</v>
      </c>
      <c r="C14" t="s">
        <v>31</v>
      </c>
      <c r="D14" s="4">
        <v>0.006</v>
      </c>
      <c r="E14" s="6">
        <f>D14*$B$2</f>
        <v>0.006</v>
      </c>
      <c r="F14" t="s">
        <v>19</v>
      </c>
      <c r="G14" s="8">
        <f>E14*1.8</f>
        <v>0.0108</v>
      </c>
    </row>
    <row r="15">
      <c r="A15" t="s">
        <v>36</v>
      </c>
      <c r="B15" t="s">
        <v>37</v>
      </c>
      <c r="C15" t="s">
        <v>31</v>
      </c>
      <c r="D15" s="4">
        <v>0.005</v>
      </c>
      <c r="E15" s="6">
        <f>D15*$B$2</f>
        <v>0.005</v>
      </c>
      <c r="F15" t="s">
        <v>19</v>
      </c>
      <c r="G15" s="8">
        <f>E15*1.3</f>
        <v>0.0065</v>
      </c>
    </row>
    <row r="16">
      <c r="A16" t="s">
        <v>38</v>
      </c>
      <c r="B16" t="s">
        <v>39</v>
      </c>
      <c r="C16" t="s">
        <v>31</v>
      </c>
      <c r="D16" s="4">
        <v>0.01</v>
      </c>
      <c r="E16" s="6">
        <f>D16*$B$2</f>
        <v>0.01</v>
      </c>
      <c r="F16" t="s">
        <v>19</v>
      </c>
      <c r="G16" s="8">
        <f>E16*0.4</f>
        <v>0.004</v>
      </c>
    </row>
    <row r="17">
      <c r="A17" t="s">
        <v>40</v>
      </c>
      <c r="B17" t="s">
        <v>41</v>
      </c>
      <c r="C17" t="s">
        <v>31</v>
      </c>
      <c r="D17" s="4">
        <v>0.003</v>
      </c>
      <c r="E17" s="6">
        <f>D17*$B$2</f>
        <v>0.003</v>
      </c>
      <c r="F17" t="s">
        <v>42</v>
      </c>
      <c r="G17" s="8">
        <f>E17*4.5</f>
        <v>0.0135</v>
      </c>
    </row>
    <row r="18">
      <c r="A18"/>
      <c r="B18"/>
      <c r="C18"/>
      <c r="D18"/>
      <c r="E18"/>
      <c r="F18" t="s" s="9">
        <v>43</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t="s">
        <v>51</v>
      </c>
      <c r="D2" t="s" s="11">
        <v>52</v>
      </c>
      <c r="E2" t="s" s="11"/>
      <c r="F2" t="s">
        <v>53</v>
      </c>
    </row>
    <row r="3">
      <c r="A3" t="s">
        <v>50</v>
      </c>
      <c r="B3">
        <v>2</v>
      </c>
      <c r="C3" t="s">
        <v>54</v>
      </c>
      <c r="D3" t="inlineStr" s="11">
        <is>
          <t>Habiller les soles et lever les filets - 30 min (voir p. 165/168) • Concasser, rincer et mettre les arêtes à dégorger quelques minutes sous un filet d'eau froide.</t>
        </is>
      </c>
      <c r="E3" t="s" s="11"/>
      <c r="F3" t="s">
        <v>55</v>
      </c>
    </row>
    <row r="4">
      <c r="A4" t="s">
        <v>50</v>
      </c>
      <c r="B4">
        <v>3</v>
      </c>
      <c r="C4" t="s">
        <v>56</v>
      </c>
      <c r="D4" t="inlineStr" s="11">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1"/>
      <c r="F4" t="s">
        <v>57</v>
      </c>
    </row>
    <row r="5">
      <c r="A5" t="s">
        <v>50</v>
      </c>
      <c r="B5">
        <v>4</v>
      </c>
      <c r="C5" t="s">
        <v>58</v>
      </c>
      <c r="D5" t="inlineStr" s="11">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1"/>
      <c r="F5" t="s">
        <v>59</v>
      </c>
    </row>
    <row r="6">
      <c r="A6" t="s">
        <v>50</v>
      </c>
      <c r="B6">
        <v>5</v>
      </c>
      <c r="C6" t="s">
        <v>60</v>
      </c>
      <c r="D6" t="s" s="11">
        <v>61</v>
      </c>
      <c r="E6" t="s" s="11"/>
      <c r="F6" t="s">
        <v>62</v>
      </c>
    </row>
    <row r="7">
      <c r="A7" t="s">
        <v>50</v>
      </c>
      <c r="B7">
        <v>6</v>
      </c>
      <c r="C7" t="s">
        <v>63</v>
      </c>
      <c r="D7" t="inlineStr" s="11">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1"/>
      <c r="F7" t="s">
        <v>64</v>
      </c>
    </row>
    <row r="8">
      <c r="A8" t="s">
        <v>50</v>
      </c>
      <c r="B8">
        <v>7</v>
      </c>
      <c r="C8" t="s">
        <v>65</v>
      </c>
      <c r="D8" t="inlineStr" s="11">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1"/>
      <c r="F8" t="s">
        <v>66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50</v>
      </c>
      <c r="C2" t="s">
        <v>71</v>
      </c>
      <c r="D2" s="6">
        <f>'Besoins'!$B$2*8</f>
        <v>8</v>
      </c>
      <c r="E2" t="s">
        <v>3</v>
      </c>
    </row>
    <row r="3">
      <c r="A3">
        <v>1</v>
      </c>
      <c r="B3" t="s">
        <v>72</v>
      </c>
      <c r="C3" t="s">
        <v>73</v>
      </c>
      <c r="D3" s="6">
        <f>'Besoins'!$B$2*0.005</f>
        <v>0.005</v>
      </c>
      <c r="E3" t="s">
        <v>19</v>
      </c>
    </row>
    <row r="4">
      <c r="A4">
        <v>1</v>
      </c>
      <c r="B4" t="s">
        <v>74</v>
      </c>
      <c r="C4" t="s">
        <v>73</v>
      </c>
      <c r="D4" s="6">
        <f>'Besoins'!$B$2*0.005</f>
        <v>0.005</v>
      </c>
      <c r="E4" t="s">
        <v>19</v>
      </c>
    </row>
    <row r="5">
      <c r="A5">
        <v>1</v>
      </c>
      <c r="B5" t="s">
        <v>75</v>
      </c>
      <c r="C5" t="s">
        <v>73</v>
      </c>
      <c r="D5" s="6">
        <f>'Besoins'!$B$2*0.013</f>
        <v>0.013</v>
      </c>
      <c r="E5" t="s">
        <v>15</v>
      </c>
    </row>
    <row r="6">
      <c r="A6">
        <v>1</v>
      </c>
      <c r="B6" t="s">
        <v>76</v>
      </c>
      <c r="C6" t="s">
        <v>73</v>
      </c>
      <c r="D6" s="6">
        <f>'Besoins'!$B$2*0.01</f>
        <v>0.01</v>
      </c>
      <c r="E6" t="s">
        <v>19</v>
      </c>
    </row>
    <row r="7">
      <c r="A7">
        <v>1</v>
      </c>
      <c r="B7" t="s">
        <v>77</v>
      </c>
      <c r="C7" t="s">
        <v>73</v>
      </c>
      <c r="D7" s="6">
        <f>'Besoins'!$B$2*0.01</f>
        <v>0.01</v>
      </c>
      <c r="E7" t="s">
        <v>19</v>
      </c>
    </row>
    <row r="8">
      <c r="A8">
        <v>1</v>
      </c>
      <c r="B8" t="s">
        <v>78</v>
      </c>
      <c r="C8" t="s">
        <v>73</v>
      </c>
      <c r="D8" s="6">
        <f>'Besoins'!$B$2*0.125</f>
        <v>0.125</v>
      </c>
      <c r="E8" t="s">
        <v>3</v>
      </c>
    </row>
    <row r="9">
      <c r="A9">
        <v>1</v>
      </c>
      <c r="B9" t="s">
        <v>79</v>
      </c>
      <c r="C9" t="s">
        <v>73</v>
      </c>
      <c r="D9" s="6">
        <f>'Besoins'!$B$2*0.02</f>
        <v>0.02</v>
      </c>
      <c r="E9" t="s">
        <v>19</v>
      </c>
    </row>
    <row r="10">
      <c r="A10">
        <v>1</v>
      </c>
      <c r="B10" t="s">
        <v>80</v>
      </c>
      <c r="C10" t="s">
        <v>73</v>
      </c>
      <c r="D10" s="6">
        <f>'Besoins'!$B$2*0.003</f>
        <v>0.003</v>
      </c>
      <c r="E10" t="s">
        <v>19</v>
      </c>
    </row>
    <row r="11">
      <c r="A11">
        <v>1</v>
      </c>
      <c r="B11" t="s">
        <v>81</v>
      </c>
      <c r="C11" t="s">
        <v>73</v>
      </c>
      <c r="D11" s="6">
        <f>'Besoins'!$B$2*0.02</f>
        <v>0.02</v>
      </c>
      <c r="E11" t="s">
        <v>19</v>
      </c>
    </row>
    <row r="12">
      <c r="A12">
        <v>1</v>
      </c>
      <c r="B12" t="s">
        <v>82</v>
      </c>
      <c r="C12" t="s">
        <v>73</v>
      </c>
      <c r="D12" s="6">
        <f>'Besoins'!$B$2*0.006</f>
        <v>0.006</v>
      </c>
      <c r="E12" t="s">
        <v>19</v>
      </c>
    </row>
    <row r="13">
      <c r="A13">
        <v>1</v>
      </c>
      <c r="B13" t="s">
        <v>83</v>
      </c>
      <c r="C13" t="s">
        <v>73</v>
      </c>
      <c r="D13" s="6">
        <f>'Besoins'!$B$2*0.05</f>
        <v>0.05</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84</v>
      </c>
      <c r="B1"/>
      <c r="C1"/>
      <c r="D1"/>
    </row>
    <row r="2">
      <c r="A2" t="str" s="12">
        <f>"00002474 · CUI.PLATS_POISSONS · référence : "&amp;Besoins!B3&amp;" "&amp;Besoins!C3&amp;" · multiplicateur réglable sur la feuille ""Besoins"""</f>
        <v>00002474 · CUI.PLATS_POISSONS · référence : 8 pc · multiplicateur réglable sur la feuille </v>
      </c>
      <c r="B2"/>
      <c r="C2"/>
      <c r="D2"/>
    </row>
    <row r="3">
      <c r="A3"/>
      <c r="B3"/>
      <c r="C3"/>
      <c r="D3"/>
    </row>
    <row r="4">
      <c r="A4" t="s" s="13">
        <v>85</v>
      </c>
      <c r="B4"/>
      <c r="C4"/>
      <c r="D4"/>
    </row>
    <row r="5">
      <c r="A5" t="s" s="14">
        <v>86</v>
      </c>
      <c r="B5" t="str" s="11">
        <f>"[METTRE EN PLACE] "&amp;Procedure!D2</f>
        <v>[METTRE EN PLACE] Mettre en place le poste de travail - 5 min • Denrées, matériels de préparation, de cuisson et de dressage.</v>
      </c>
      <c r="C5"/>
      <c r="D5"/>
    </row>
    <row r="6">
      <c r="A6" t="s" s="14">
        <v>87</v>
      </c>
      <c r="B6" t="str" s="11">
        <f>"[HABILLER] "&amp;Procedure!D3</f>
        <v>[HABILLER] Habiller les soles et lever les filets - 30 min (voir p. 165/168) • Concasser, rincer et mettre les arêtes à dégorger quelques minutes sous un filet d'eau froide.</v>
      </c>
      <c r="C6"/>
      <c r="D6"/>
    </row>
    <row r="7">
      <c r="A7" t="s" s="14">
        <v>88</v>
      </c>
      <c r="B7" t="str" s="11">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4">
        <v>89</v>
      </c>
      <c r="B8" t="str" s="11">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4">
        <v>90</v>
      </c>
      <c r="B9" t="str" s="11">
        <f>"[MARQUER] "&amp;Procedure!D6</f>
        <v>[MARQUER] Marquer les filets de sole en cuisson - 2 min • Démarrer la cuisson sur le feu et la terminer au four à 170/180 °C pendant 5 à 6 min.</v>
      </c>
      <c r="C9"/>
      <c r="D9"/>
    </row>
    <row r="10">
      <c r="A10" t="s" s="14">
        <v>91</v>
      </c>
      <c r="B10" t="str" s="11">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4">
        <v>92</v>
      </c>
      <c r="B11" t="str" s="11">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5">
        <v>93</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2026-08-02T09:10:04Z</dcterms:created>
  <dc:title>Filets de Sole Dieppoise</dc:title>
  <dc:subject/>
  <dc:creator>CUIS.web</dc:creator>
  <cp:lastModifiedBy/>
  <cp:keywords/>
  <dc:description>Export automatique — moteur récursif d'origine : Bernard Vandendaele</dc:description>
  <cp:category/>
  <dc:language>en-US</dc:language>
  <dcterms:modified xsi:type="dcterms:W3CDTF">2026-08-02T09:10:04Z</dcterms:modified>
  <cp:revision>1</cp:revision>
</cp:coreProperties>
</file>