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<sst xmlns="http://schemas.openxmlformats.org/spreadsheetml/2006/main" count="94" uniqueCount="94">
  <si>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</si>
  <si>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</si>
  <si>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</si>
  <si>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</si>
  <si>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</si>
  <si>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</si>
  <si>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</si>
  <si>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</si>
  <si>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</si>
  <si>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</si>
  <si>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</si>
  <si>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</si>
  <si>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</si>
  <si>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</si>
  <si>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</si>
  <si>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</si>
  <si>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00000061</t>
  </si>
  <si>
    <t>EAU</t>
  </si>
  <si>
    <t>Matières diverses (à trier)</t>
  </si>
  <si>
    <t>lt</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</si>
  <si>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</si>
  <si>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</si>
  <si>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</si>
  <si>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</si>
  <si>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</si>
  <si>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</si>
  <si>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</si>
  <si>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</si>
  <si>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</si>
  <si>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</si>
  <si>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</si>
  <si>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</si>
  <si>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</si>
  <si>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</si>
  <si>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</si>
  <si>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RNM57226340</t>
  </si>
  <si>
    <t>PERSIL frisé U.E. botte</t>
  </si>
  <si>
    <t>Légumes</t>
  </si>
  <si>
    <t>bte</t>
  </si>
  <si>
    <t>OVO-BLANC-LIQ</t>
  </si>
  <si>
    <t>Blanc d'oeuf liquide pasteurisé</t>
  </si>
  <si>
    <t>Ovoproduits</t>
  </si>
  <si>
    <t>SEL-FIN</t>
  </si>
  <si>
    <t>Sel fin de cuisine</t>
  </si>
  <si>
    <t>Sels et condiments de base</t>
  </si>
  <si>
    <t>Total</t>
  </si>
  <si>
    <t>Recette</t>
  </si>
  <si>
    <t>#</t>
  </si>
  <si>
    <t>Verbe</t>
  </si>
  <si>
    <t>Étape</t>
  </si>
  <si>
    <t>Précision technique</t>
  </si>
  <si>
    <t>Durée</t>
  </si>
  <si>
    <t>Quiche Lorraine</t>
  </si>
  <si>
    <t>METTRE EN PLACE</t>
  </si>
  <si>
    <t>Mettre en place le poste de travail - 5 min Denrees, materiels de preparation, de cuisson et de dressage.</t>
  </si>
  <si>
    <t>5 min (cuisson)</t>
  </si>
  <si>
    <t>TAMISER</t>
  </si>
  <si>
    <t>15 min (prepa)</t>
  </si>
  <si>
    <t>PRÉPARER</t>
  </si>
  <si>
    <t>FONCER</t>
  </si>
  <si>
    <t>15 min (repos)</t>
  </si>
  <si>
    <t>CONFECTIONNER</t>
  </si>
  <si>
    <t>10 min (prepa)</t>
  </si>
  <si>
    <t>MARQUER</t>
  </si>
  <si>
    <t>18 min (cuisson)</t>
  </si>
  <si>
    <t>DRESSER</t>
  </si>
  <si>
    <t>Dresser les quiches - 2 min Disposer la quiche sur un grand plat rond recouvert d'un papier gaufre. Decorer avec le persil en branches (facultatif).</t>
  </si>
  <si>
    <t>2 min (prepa)</t>
  </si>
  <si>
    <t>Niveau</t>
  </si>
  <si>
    <t>Composant</t>
  </si>
  <si>
    <t>Type</t>
  </si>
  <si>
    <t>Quantité (× multiplicateur, voir feuille Besoins)</t>
  </si>
  <si>
    <t>recette</t>
  </si>
  <si>
    <t xml:space="preserve">    ↳ Farine de blé T55</t>
  </si>
  <si>
    <t>matiere</t>
  </si>
  <si>
    <t xml:space="preserve">    ↳ Sel fin de cuisine</t>
  </si>
  <si>
    <t xml:space="preserve">    ↳ Beurre doux 82% MG plaquette</t>
  </si>
  <si>
    <t xml:space="preserve">    ↳ Blanc d'oeuf liquide pasteurisé</t>
  </si>
  <si>
    <t xml:space="preserve">    ↳ EAU</t>
  </si>
  <si>
    <t xml:space="preserve">    ↳ Poitrine fumée n°1</t>
  </si>
  <si>
    <t xml:space="preserve">    ↳ Huile de tournesol raffinée vrac</t>
  </si>
  <si>
    <t xml:space="preserve">    ↳ Lait entier UHT 3,5% MG brique 1L</t>
  </si>
  <si>
    <t xml:space="preserve">    ↳ Crème fraîche liquide 15% MG allégée</t>
  </si>
  <si>
    <t xml:space="preserve">    ↳ PERSIL frisé U.E. botte</t>
  </si>
  <si>
    <t>Fiche technique — Quiche Lorraine</t>
  </si>
  <si>
    <t>Quiche Lorraine  00002443</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</si>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</sst>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0.031</v>
      </c>
      <c r="E7" s="6">
        <f>D7*$B$2</f>
        <v>0.031</v>
      </c>
      <c r="F7" t="s">
        <v>15</v>
      </c>
      <c r="G7" s="8">
        <f>E7*10.69</f>
        <v>0.33139</v>
      </c>
    </row>
    <row r="8">
      <c r="A8" t="s" s="9">
        <v>16</v>
      </c>
      <c r="B8" t="s">
        <v>17</v>
      </c>
      <c r="C8" t="s">
        <v>18</v>
      </c>
      <c r="D8" s="4">
        <v>0.006</v>
      </c>
      <c r="E8" s="6">
        <f>D8*$B$2</f>
        <v>0.006</v>
      </c>
      <c r="F8" t="s">
        <v>19</v>
      </c>
      <c r="G8" s="8">
        <f>E8*0.003</f>
        <v>0.000018</v>
      </c>
    </row>
    <row r="9">
      <c r="A9" t="s">
        <v>20</v>
      </c>
      <c r="B9" t="s">
        <v>21</v>
      </c>
      <c r="C9" t="s">
        <v>22</v>
      </c>
      <c r="D9" s="4">
        <v>0.031</v>
      </c>
      <c r="E9" s="6">
        <f>D9*$B$2</f>
        <v>0.031</v>
      </c>
      <c r="F9" t="s">
        <v>15</v>
      </c>
      <c r="G9" s="8">
        <f>E9*0.56</f>
        <v>0.01736</v>
      </c>
    </row>
    <row r="10">
      <c r="A10" t="s">
        <v>23</v>
      </c>
      <c r="B10" t="s">
        <v>24</v>
      </c>
      <c r="C10" t="s">
        <v>25</v>
      </c>
      <c r="D10" s="4">
        <v>0.003</v>
      </c>
      <c r="E10" s="6">
        <f>D10*$B$2</f>
        <v>0.003</v>
      </c>
      <c r="F10" t="s">
        <v>19</v>
      </c>
      <c r="G10" s="8">
        <f>E10*1.05</f>
        <v>0.00315</v>
      </c>
    </row>
    <row r="11">
      <c r="A11" t="s">
        <v>26</v>
      </c>
      <c r="B11" t="s">
        <v>27</v>
      </c>
      <c r="C11" t="s">
        <v>28</v>
      </c>
      <c r="D11" s="4">
        <v>0.016</v>
      </c>
      <c r="E11" s="6">
        <f>D11*$B$2</f>
        <v>0.016</v>
      </c>
      <c r="F11" t="s">
        <v>15</v>
      </c>
      <c r="G11" s="8">
        <f>E11*5.2</f>
        <v>0.0832</v>
      </c>
    </row>
    <row r="12">
      <c r="A12" t="s">
        <v>29</v>
      </c>
      <c r="B12" t="s">
        <v>30</v>
      </c>
      <c r="C12" t="s">
        <v>31</v>
      </c>
      <c r="D12" s="4">
        <v>0.031</v>
      </c>
      <c r="E12" s="6">
        <f>D12*$B$2</f>
        <v>0.031</v>
      </c>
      <c r="F12" t="s">
        <v>19</v>
      </c>
      <c r="G12" s="8">
        <f>E12*2.2</f>
        <v>0.0682</v>
      </c>
    </row>
    <row r="13">
      <c r="A13" t="s">
        <v>32</v>
      </c>
      <c r="B13" t="s">
        <v>33</v>
      </c>
      <c r="C13" t="s">
        <v>34</v>
      </c>
      <c r="D13" s="4">
        <v>0.031</v>
      </c>
      <c r="E13" s="6">
        <f>D13*$B$2</f>
        <v>0.031</v>
      </c>
      <c r="F13" t="s">
        <v>19</v>
      </c>
      <c r="G13" s="8">
        <f>E13*1.05</f>
        <v>0.03255</v>
      </c>
    </row>
    <row r="14">
      <c r="A14" t="s">
        <v>35</v>
      </c>
      <c r="B14" t="s">
        <v>36</v>
      </c>
      <c r="C14" t="s">
        <v>37</v>
      </c>
      <c r="D14" s="4">
        <v>0.005</v>
      </c>
      <c r="E14" s="6">
        <f>D14*$B$2</f>
        <v>0.005</v>
      </c>
      <c r="F14" t="s">
        <v>38</v>
      </c>
      <c r="G14" s="8">
        <f>E14*4.5</f>
        <v>0.0225</v>
      </c>
    </row>
    <row r="15">
      <c r="A15" t="s">
        <v>39</v>
      </c>
      <c r="B15" t="s">
        <v>40</v>
      </c>
      <c r="C15" t="s">
        <v>41</v>
      </c>
      <c r="D15" s="4">
        <v>0.125</v>
      </c>
      <c r="E15" s="6">
        <f>D15*$B$2</f>
        <v>0.125</v>
      </c>
      <c r="F15" t="s">
        <v>15</v>
      </c>
      <c r="G15" s="8">
        <f>E15*3.2</f>
        <v>0.4</v>
      </c>
    </row>
    <row r="16">
      <c r="A16" t="s">
        <v>42</v>
      </c>
      <c r="B16" t="s">
        <v>43</v>
      </c>
      <c r="C16" t="s">
        <v>44</v>
      </c>
      <c r="D16" s="4">
        <v>0.001</v>
      </c>
      <c r="E16" s="6">
        <f>D16*$B$2</f>
        <v>0.001</v>
      </c>
      <c r="F16" t="s">
        <v>15</v>
      </c>
      <c r="G16" s="8">
        <f>E16*0.35</f>
        <v>0.00035</v>
      </c>
    </row>
    <row r="17">
      <c r="A17"/>
      <c r="B17"/>
      <c r="C17"/>
      <c r="D17"/>
      <c r="E17"/>
      <c r="F17" t="s" s="10">
        <v>45</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t="s">
        <v>53</v>
      </c>
      <c r="D2" t="s" s="12">
        <v>54</v>
      </c>
      <c r="E2" t="s" s="12"/>
      <c r="F2" t="s">
        <v>55</v>
      </c>
    </row>
    <row r="3">
      <c r="A3" t="s">
        <v>52</v>
      </c>
      <c r="B3">
        <v>2</v>
      </c>
      <c r="C3" t="s">
        <v>56</v>
      </c>
      <c r="D3" t="inlineStr" s="12">
        <is>
          <t>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t>
        </is>
      </c>
      <c r="E3" t="s" s="12"/>
      <c r="F3" t="s">
        <v>57</v>
      </c>
    </row>
    <row r="4">
      <c r="A4" t="s">
        <v>52</v>
      </c>
      <c r="B4">
        <v>3</v>
      </c>
      <c r="C4" t="s">
        <v>58</v>
      </c>
      <c r="D4" t="inlineStr" s="12">
        <is>
          <t>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t>
        </is>
      </c>
      <c r="E4" t="s" s="12"/>
      <c r="F4" t="s">
        <v>57</v>
      </c>
    </row>
    <row r="5">
      <c r="A5" t="s">
        <v>52</v>
      </c>
      <c r="B5">
        <v>4</v>
      </c>
      <c r="C5" t="s">
        <v>59</v>
      </c>
      <c r="D5" t="inlineStr" s="12">
        <is>
          <t>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t>
        </is>
      </c>
      <c r="E5" t="s" s="12"/>
      <c r="F5" t="s">
        <v>60</v>
      </c>
    </row>
    <row r="6">
      <c r="A6" t="s">
        <v>52</v>
      </c>
      <c r="B6">
        <v>5</v>
      </c>
      <c r="C6" t="s">
        <v>61</v>
      </c>
      <c r="D6" t="inlineStr" s="12">
        <is>
          <t>Confectionner l'appareil a creme prise - 10 min Melanger dans une petite calotte les 2 oeufs entiers, les 2 jaunes, la creme et le lait. Assaisonner avec le sel, le piment de Cayenne et quelques rapures de noix de muscade. Passer l'appareil au chinois etamine.</t>
        </is>
      </c>
      <c r="E6" t="s" s="12"/>
      <c r="F6" t="s">
        <v>62</v>
      </c>
    </row>
    <row r="7">
      <c r="A7" t="s">
        <v>52</v>
      </c>
      <c r="B7">
        <v>6</v>
      </c>
      <c r="C7" t="s">
        <v>63</v>
      </c>
      <c r="D7" t="inlineStr" s="12">
        <is>
          <t>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t>
        </is>
      </c>
      <c r="E7" t="s" s="12"/>
      <c r="F7" t="s">
        <v>64</v>
      </c>
    </row>
    <row r="8">
      <c r="A8" t="s">
        <v>52</v>
      </c>
      <c r="B8">
        <v>7</v>
      </c>
      <c r="C8" t="s">
        <v>65</v>
      </c>
      <c r="D8" t="s" s="12">
        <v>66</v>
      </c>
      <c r="E8" t="s" s="12"/>
      <c r="F8" t="s">
        <v>67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52</v>
      </c>
      <c r="C2" t="s">
        <v>72</v>
      </c>
      <c r="D2" s="6">
        <f>'Besoins'!$B$2*8</f>
        <v>8</v>
      </c>
      <c r="E2" t="s">
        <v>3</v>
      </c>
    </row>
    <row r="3">
      <c r="A3">
        <v>1</v>
      </c>
      <c r="B3" t="s">
        <v>73</v>
      </c>
      <c r="C3" t="s">
        <v>74</v>
      </c>
      <c r="D3" s="6">
        <f>'Besoins'!$B$2*0.031</f>
        <v>0.031</v>
      </c>
      <c r="E3" t="s">
        <v>15</v>
      </c>
    </row>
    <row r="4">
      <c r="A4">
        <v>1</v>
      </c>
      <c r="B4" t="s">
        <v>75</v>
      </c>
      <c r="C4" t="s">
        <v>74</v>
      </c>
      <c r="D4" s="6">
        <f>'Besoins'!$B$2*0.001</f>
        <v>0.001</v>
      </c>
      <c r="E4" t="s">
        <v>15</v>
      </c>
    </row>
    <row r="5">
      <c r="A5">
        <v>1</v>
      </c>
      <c r="B5" t="s">
        <v>76</v>
      </c>
      <c r="C5" t="s">
        <v>74</v>
      </c>
      <c r="D5" s="6">
        <f>'Besoins'!$B$2*0.016</f>
        <v>0.016</v>
      </c>
      <c r="E5" t="s">
        <v>15</v>
      </c>
    </row>
    <row r="6">
      <c r="A6">
        <v>1</v>
      </c>
      <c r="B6" t="s">
        <v>77</v>
      </c>
      <c r="C6" t="s">
        <v>74</v>
      </c>
      <c r="D6" s="6">
        <f>'Besoins'!$B$2*0.125</f>
        <v>0.125</v>
      </c>
      <c r="E6" t="s">
        <v>3</v>
      </c>
    </row>
    <row r="7">
      <c r="A7">
        <v>1</v>
      </c>
      <c r="B7" t="s">
        <v>78</v>
      </c>
      <c r="C7" t="s">
        <v>74</v>
      </c>
      <c r="D7" s="6">
        <f>'Besoins'!$B$2*0.006</f>
        <v>0.006</v>
      </c>
      <c r="E7" t="s">
        <v>19</v>
      </c>
    </row>
    <row r="8">
      <c r="A8">
        <v>1</v>
      </c>
      <c r="B8" t="s">
        <v>79</v>
      </c>
      <c r="C8" t="s">
        <v>74</v>
      </c>
      <c r="D8" s="6">
        <f>'Besoins'!$B$2*0.031</f>
        <v>0.031</v>
      </c>
      <c r="E8" t="s">
        <v>15</v>
      </c>
    </row>
    <row r="9">
      <c r="A9">
        <v>1</v>
      </c>
      <c r="B9" t="s">
        <v>80</v>
      </c>
      <c r="C9" t="s">
        <v>74</v>
      </c>
      <c r="D9" s="6">
        <f>'Besoins'!$B$2*0.003</f>
        <v>0.003</v>
      </c>
      <c r="E9" t="s">
        <v>19</v>
      </c>
    </row>
    <row r="10">
      <c r="A10">
        <v>1</v>
      </c>
      <c r="B10" t="s">
        <v>81</v>
      </c>
      <c r="C10" t="s">
        <v>74</v>
      </c>
      <c r="D10" s="6">
        <f>'Besoins'!$B$2*0.031</f>
        <v>0.031</v>
      </c>
      <c r="E10" t="s">
        <v>19</v>
      </c>
    </row>
    <row r="11">
      <c r="A11">
        <v>1</v>
      </c>
      <c r="B11" t="s">
        <v>82</v>
      </c>
      <c r="C11" t="s">
        <v>74</v>
      </c>
      <c r="D11" s="6">
        <f>'Besoins'!$B$2*0.031</f>
        <v>0.031</v>
      </c>
      <c r="E11" t="s">
        <v>19</v>
      </c>
    </row>
    <row r="12">
      <c r="A12">
        <v>1</v>
      </c>
      <c r="B12" t="s">
        <v>83</v>
      </c>
      <c r="C12" t="s">
        <v>74</v>
      </c>
      <c r="D12" s="6">
        <f>'Besoins'!$B$2*0.005</f>
        <v>0.005</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84</v>
      </c>
      <c r="B1"/>
      <c r="C1"/>
      <c r="D1"/>
    </row>
    <row r="2">
      <c r="A2" t="str" s="13">
        <f>"00002443 · CUI.ENC.QUICHES · référence : "&amp;Besoins!B3&amp;" "&amp;Besoins!C3&amp;" · multiplicateur réglable sur la feuille ""Besoins"""</f>
        <v>00002443 · CUI.ENC.QUICHES · référence : 8 pc · multiplicateur réglable sur la feuille </v>
      </c>
      <c r="B2"/>
      <c r="C2"/>
      <c r="D2"/>
    </row>
    <row r="3">
      <c r="A3"/>
      <c r="B3"/>
      <c r="C3"/>
      <c r="D3"/>
    </row>
    <row r="4">
      <c r="A4" t="s" s="14">
        <v>85</v>
      </c>
      <c r="B4"/>
      <c r="C4"/>
      <c r="D4"/>
    </row>
    <row r="5">
      <c r="A5" t="s" s="15">
        <v>86</v>
      </c>
      <c r="B5" t="str" s="12">
        <f>"[METTRE EN PLACE] "&amp;Procedure!D2</f>
        <v>[METTRE EN PLACE] Mettre en place le poste de travail - 5 min Denrees, materiels de preparation, de cuisson et de dressage.</v>
      </c>
      <c r="C5"/>
      <c r="D5"/>
    </row>
    <row r="6">
      <c r="A6" t="s" s="15">
        <v>87</v>
      </c>
      <c r="B6" t="str" s="12">
        <f>"[TAMISER] "&amp;Procedure!D3</f>
        <v>[TAMISER] 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v>
      </c>
      <c r="C6"/>
      <c r="D6"/>
    </row>
    <row r="7">
      <c r="A7" t="s" s="15">
        <v>88</v>
      </c>
      <c r="B7" t="str" s="12">
        <f>"[PRÉPARER] "&amp;Procedure!D4</f>
        <v>[PRÉPARER] 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v>
      </c>
      <c r="C7"/>
      <c r="D7"/>
    </row>
    <row r="8">
      <c r="A8" t="s" s="15">
        <v>89</v>
      </c>
      <c r="B8" t="str" s="12">
        <f>"[FONCER] "&amp;Procedure!D5</f>
        <v>[FONCER] 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v>
      </c>
      <c r="C8"/>
      <c r="D8"/>
    </row>
    <row r="9">
      <c r="A9" t="s" s="15">
        <v>90</v>
      </c>
      <c r="B9" t="str" s="12">
        <f>"[CONFECTIONNER] "&amp;Procedure!D6</f>
        <v>[CONFECTIONNER] Confectionner l'appareil a creme prise - 10 min Melanger dans une petite calotte les 2 oeufs entiers, les 2 jaunes, la creme et le lait. Assaisonner avec le sel, le piment de Cayenne et quelques rapures de noix de muscade. Passer l'appareil au chinois etamine.</v>
      </c>
      <c r="C9"/>
      <c r="D9"/>
    </row>
    <row r="10">
      <c r="A10" t="s" s="15">
        <v>91</v>
      </c>
      <c r="B10" t="str" s="12">
        <f>"[MARQUER] "&amp;Procedure!D7</f>
        <v>[MARQUER] 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v>
      </c>
      <c r="C10"/>
      <c r="D10"/>
    </row>
    <row r="11">
      <c r="A11" t="s" s="15">
        <v>92</v>
      </c>
      <c r="B11" t="str" s="12">
        <f>"[DRESSER] "&amp;Procedure!D8</f>
        <v>[DRESSER] Dresser les quiches - 2 min Disposer la quiche sur un grand plat rond recouvert d'un papier gaufre. Decorer avec le persil en branches (facultatif).</v>
      </c>
      <c r="C11"/>
      <c r="D11"/>
    </row>
    <row r="12">
      <c r="A12"/>
      <c r="B12"/>
      <c r="C12"/>
      <c r="D12"/>
    </row>
    <row r="13">
      <c r="A13" t="s" s="16">
        <v>93</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2026-08-14T13:10:45Z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2026-08-14T13:10:45Z</dcterms:modified>
  <cp:revision>1</cp:revision>
</cp:coreProperties>
</file>