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<sst xmlns="http://schemas.openxmlformats.org/spreadsheetml/2006/main" count="86" uniqueCount="86">
  <si>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</si>
  <si>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</si>
  <si>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</si>
  <si>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</si>
  <si>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</si>
  <si>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</si>
  <si>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</si>
  <si>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</si>
  <si>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</si>
  <si>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</si>
  <si>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</si>
  <si>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</si>
  <si>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</si>
  <si>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</si>
  <si>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</si>
  <si>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00000060</t>
  </si>
  <si>
    <t>ORANGE</t>
  </si>
  <si>
    <t>kg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</si>
  <si>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</si>
  <si>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</si>
  <si>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</si>
  <si>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</si>
  <si>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</si>
  <si>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</si>
  <si>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</si>
  <si>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</si>
  <si>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</si>
  <si>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</si>
  <si>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</si>
  <si>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</si>
  <si>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</si>
  <si>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</si>
  <si>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</si>
  <si>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</si>
  <si>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</si>
  <si>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</si>
  <si>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</si>
  <si>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</si>
  <si>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</si>
  <si>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</si>
  <si>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</si>
  <si>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</si>
  <si>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</si>
  <si>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</si>
  <si>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</si>
  <si>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COUPE GLACE AU LAIT D'AMANDE (ÉTÉ)</t>
  </si>
  <si>
    <t>BOULE AMARETTO</t>
  </si>
  <si>
    <t>CRÈME GLACÉ AMARETTO (K)</t>
  </si>
  <si>
    <t>DÉCOR COULIS D'ORANGE</t>
  </si>
  <si>
    <t>COULIS D'ORANGE (B)</t>
  </si>
  <si>
    <t>EXTRAIT D'ORANGE</t>
  </si>
  <si>
    <t>ORANGE (P)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</si>
  <si>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</si>
  <si>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</si>
  <si>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</si>
  <si>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</si>
  <si>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</si>
  <si>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</si>
  <si>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BOULE AMARETTO</t>
  </si>
  <si>
    <t xml:space="preserve">        ↳ CRÈME GLACÉ AMARETTO (K)</t>
  </si>
  <si>
    <t xml:space="preserve">            ↳ CREME GLAC AMARETTO</t>
  </si>
  <si>
    <t>matiere</t>
  </si>
  <si>
    <t xml:space="preserve">    ↳ DÉCOR COULIS D'ORANGE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</si>
  <si>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</si>
  <si>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</si>
  <si>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</si>
  <si>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</si>
  <si>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</si>
  <si>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</si>
  <si>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</si>
  <si>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 (conv.)</t>
  </si>
  <si>
    <t>conversion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</si>
  <si>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</si>
  <si>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</si>
  <si>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</si>
  <si>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</si>
  <si>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COUPE GLACE AU LAIT D'AMANDE (ÉTÉ)</t>
  </si>
  <si>
    <t>COUPE GLACE AU LAIT D'AMANDE (ÉTÉ)  00000723</t>
  </si>
  <si>
    <t>↳ BOULE AMARETTO  00000414</t>
  </si>
  <si>
    <t>↳ CRÈME GLACÉ AMARETTO (K)  00000407</t>
  </si>
  <si>
    <t>↳ DÉCOR COULIS D'ORANGE  00000421</t>
  </si>
  <si>
    <t>↳ COULIS D'ORANGE (B)  00000391</t>
  </si>
  <si>
    <t>↳ EXTRAIT D'ORANGE  00000172</t>
  </si>
  <si>
    <t>↳ ORANGE (P)  00000173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</si>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</sst>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0.033333</v>
      </c>
      <c r="E7" s="6">
        <f>D7*$B$2</f>
        <v>0.033333</v>
      </c>
      <c r="F7" t="s">
        <v>3</v>
      </c>
      <c r="G7" s="9">
        <f>E7*1.9831198312</f>
        <v>0.066103</v>
      </c>
    </row>
    <row r="8">
      <c r="A8" t="s" s="8">
        <v>15</v>
      </c>
      <c r="B8" t="s">
        <v>16</v>
      </c>
      <c r="C8" t="s">
        <v>14</v>
      </c>
      <c r="D8" s="4">
        <v>1.724138</v>
      </c>
      <c r="E8" s="6">
        <f>D8*$B$2</f>
        <v>1.724138</v>
      </c>
      <c r="F8" t="s">
        <v>17</v>
      </c>
      <c r="G8" s="9">
        <f>E8*0.6544641524</f>
        <v>1.128387</v>
      </c>
    </row>
    <row r="9">
      <c r="A9" t="s" s="8">
        <v>18</v>
      </c>
      <c r="B9" t="s">
        <v>19</v>
      </c>
      <c r="C9" t="s">
        <v>14</v>
      </c>
      <c r="D9" s="4">
        <v>0.0625</v>
      </c>
      <c r="E9" s="6">
        <f>D9*$B$2</f>
        <v>0.0625</v>
      </c>
      <c r="F9" t="s">
        <v>3</v>
      </c>
      <c r="G9" s="9">
        <f>E9*1.4378</f>
        <v>0.089863</v>
      </c>
    </row>
    <row r="10">
      <c r="A10" t="s" s="8">
        <v>20</v>
      </c>
      <c r="B10" t="s">
        <v>21</v>
      </c>
      <c r="C10" t="s">
        <v>22</v>
      </c>
      <c r="D10" s="4">
        <v>0.066667</v>
      </c>
      <c r="E10" s="6">
        <f>D10*$B$2</f>
        <v>0.066667</v>
      </c>
      <c r="F10" t="s">
        <v>3</v>
      </c>
      <c r="G10" s="9">
        <f>E10*0.892395538</f>
        <v>0.059493</v>
      </c>
    </row>
    <row r="11">
      <c r="A11" t="s" s="8">
        <v>23</v>
      </c>
      <c r="B11" t="s">
        <v>24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E11*1.6113161132</f>
        <v>0.05371</v>
      </c>
    </row>
    <row r="12">
      <c r="A12" t="s" s="8">
        <v>25</v>
      </c>
      <c r="B12" t="s">
        <v>26</v>
      </c>
      <c r="C12" t="s">
        <v>27</v>
      </c>
      <c r="D12" s="4">
        <v>2</v>
      </c>
      <c r="E12" s="6">
        <f>D12*$B$2</f>
        <v>2</v>
      </c>
      <c r="F12" t="s">
        <v>28</v>
      </c>
      <c r="G12" s="9">
        <f>E12*3.9415</f>
        <v>7.883</v>
      </c>
    </row>
    <row r="13">
      <c r="A13" t="s" s="8">
        <v>29</v>
      </c>
      <c r="B13" t="s">
        <v>30</v>
      </c>
      <c r="C13" t="s">
        <v>31</v>
      </c>
      <c r="D13" s="4">
        <v>0.1</v>
      </c>
      <c r="E13" s="6">
        <f>D13*$B$2</f>
        <v>0.1</v>
      </c>
      <c r="F13" t="s">
        <v>3</v>
      </c>
      <c r="G13" s="9">
        <f>E13*0.2479</f>
        <v>0.02479</v>
      </c>
    </row>
    <row r="14">
      <c r="A14" t="s" s="8">
        <v>32</v>
      </c>
      <c r="B14" t="s">
        <v>33</v>
      </c>
      <c r="C14" t="s">
        <v>34</v>
      </c>
      <c r="D14" s="4">
        <v>0.286207</v>
      </c>
      <c r="E14" s="6">
        <f>D14*$B$2</f>
        <v>0.286207</v>
      </c>
      <c r="F14" t="s">
        <v>28</v>
      </c>
      <c r="G14" s="9">
        <f>E14*0.0029999989</f>
        <v>0.000859</v>
      </c>
    </row>
    <row r="15">
      <c r="A15" t="s" s="8">
        <v>35</v>
      </c>
      <c r="B15" t="s">
        <v>36</v>
      </c>
      <c r="C15" t="s">
        <v>37</v>
      </c>
      <c r="D15" s="4">
        <v>0.42931</v>
      </c>
      <c r="E15" s="6">
        <f>D15*$B$2</f>
        <v>0.42931</v>
      </c>
      <c r="F15" t="s">
        <v>17</v>
      </c>
      <c r="G15" s="9">
        <f>E15*1.0982008821</f>
        <v>0.471469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45</v>
      </c>
      <c r="C2" t="s">
        <v>57</v>
      </c>
      <c r="D2" s="6">
        <f>'Besoins'!$B$2*1</f>
        <v>1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'Besoins'!$B$2*2</f>
        <v>2</v>
      </c>
      <c r="E3" t="s">
        <v>3</v>
      </c>
    </row>
    <row r="4">
      <c r="A4">
        <v>2</v>
      </c>
      <c r="B4" t="s">
        <v>59</v>
      </c>
      <c r="C4" t="s">
        <v>57</v>
      </c>
      <c r="D4" s="6">
        <f>'Besoins'!$B$2*2</f>
        <v>2</v>
      </c>
      <c r="E4" t="s">
        <v>17</v>
      </c>
    </row>
    <row r="5">
      <c r="A5">
        <v>3</v>
      </c>
      <c r="B5" t="s">
        <v>60</v>
      </c>
      <c r="C5" t="s">
        <v>61</v>
      </c>
      <c r="D5" s="6">
        <f>'Besoins'!$B$2*2</f>
        <v>2</v>
      </c>
      <c r="E5" t="s">
        <v>28</v>
      </c>
    </row>
    <row r="6">
      <c r="A6">
        <v>1</v>
      </c>
      <c r="B6" t="s">
        <v>62</v>
      </c>
      <c r="C6" t="s">
        <v>57</v>
      </c>
      <c r="D6" s="6">
        <f>'Besoins'!$B$2*1</f>
        <v>1</v>
      </c>
      <c r="E6" t="s">
        <v>3</v>
      </c>
    </row>
    <row r="7">
      <c r="A7">
        <v>2</v>
      </c>
      <c r="B7" t="s">
        <v>63</v>
      </c>
      <c r="C7" t="s">
        <v>57</v>
      </c>
      <c r="D7" s="6">
        <f>'Besoins'!$B$2*1</f>
        <v>1</v>
      </c>
      <c r="E7" t="s">
        <v>28</v>
      </c>
    </row>
    <row r="8">
      <c r="A8">
        <v>3</v>
      </c>
      <c r="B8" t="s">
        <v>64</v>
      </c>
      <c r="C8" t="s">
        <v>57</v>
      </c>
      <c r="D8" s="6">
        <f>'Besoins'!$B$2*0.7155172414</f>
        <v>0.715517</v>
      </c>
      <c r="E8" t="s">
        <v>17</v>
      </c>
    </row>
    <row r="9">
      <c r="A9">
        <v>4</v>
      </c>
      <c r="B9" t="s">
        <v>65</v>
      </c>
      <c r="C9" t="s">
        <v>57</v>
      </c>
      <c r="D9" s="6">
        <f>'Besoins'!$B$2*1.724137931</f>
        <v>1.724138</v>
      </c>
      <c r="E9" t="s">
        <v>3</v>
      </c>
    </row>
    <row r="10">
      <c r="A10">
        <v>4</v>
      </c>
      <c r="B10" t="s">
        <v>66</v>
      </c>
      <c r="C10" t="s">
        <v>61</v>
      </c>
      <c r="D10" s="6">
        <f>'Besoins'!$B$2*0.4293103448</f>
        <v>0.42931</v>
      </c>
      <c r="E10" t="s">
        <v>17</v>
      </c>
    </row>
    <row r="11">
      <c r="A11">
        <v>5</v>
      </c>
      <c r="B11" t="s">
        <v>67</v>
      </c>
      <c r="C11" t="s">
        <v>61</v>
      </c>
      <c r="D11" s="6">
        <f>'Besoins'!$B$2*1.724137931</f>
        <v>1.724138</v>
      </c>
      <c r="E11" t="s">
        <v>17</v>
      </c>
    </row>
    <row r="12">
      <c r="A12">
        <v>3</v>
      </c>
      <c r="B12" t="s">
        <v>68</v>
      </c>
      <c r="C12" t="s">
        <v>61</v>
      </c>
      <c r="D12" s="6">
        <f>'Besoins'!$B$2*0.2862068966</f>
        <v>0.286207</v>
      </c>
      <c r="E12" t="s">
        <v>28</v>
      </c>
    </row>
    <row r="13">
      <c r="A13">
        <v>1</v>
      </c>
      <c r="B13" t="s">
        <v>69</v>
      </c>
      <c r="C13" t="s">
        <v>57</v>
      </c>
      <c r="D13" s="6">
        <f>'Besoins'!$B$2*1</f>
        <v>1</v>
      </c>
      <c r="E13" t="s">
        <v>3</v>
      </c>
    </row>
    <row r="14">
      <c r="A14">
        <v>2</v>
      </c>
      <c r="B14" t="s">
        <v>70</v>
      </c>
      <c r="C14" t="s">
        <v>71</v>
      </c>
      <c r="D14" s="6">
        <f>'Besoins'!$B$2*1</f>
        <v>1</v>
      </c>
      <c r="E14" t="s">
        <v>3</v>
      </c>
    </row>
    <row r="15">
      <c r="A15">
        <v>2</v>
      </c>
      <c r="B15" t="s">
        <v>72</v>
      </c>
      <c r="C15" t="s">
        <v>71</v>
      </c>
      <c r="D15" s="6">
        <f>'Besoins'!$B$2*1</f>
        <v>1</v>
      </c>
      <c r="E15" t="s">
        <v>3</v>
      </c>
    </row>
    <row r="16">
      <c r="A16">
        <v>2</v>
      </c>
      <c r="B16" t="s">
        <v>73</v>
      </c>
      <c r="C16" t="s">
        <v>71</v>
      </c>
      <c r="D16" s="6">
        <f>'Besoins'!$B$2*2</f>
        <v>2</v>
      </c>
      <c r="E16" t="s">
        <v>3</v>
      </c>
    </row>
    <row r="17">
      <c r="A17">
        <v>2</v>
      </c>
      <c r="B17" t="s">
        <v>74</v>
      </c>
      <c r="C17" t="s">
        <v>71</v>
      </c>
      <c r="D17" s="6">
        <f>'Besoins'!$B$2*1</f>
        <v>1</v>
      </c>
      <c r="E17" t="s">
        <v>3</v>
      </c>
    </row>
    <row r="18">
      <c r="A18">
        <v>2</v>
      </c>
      <c r="B18" t="s">
        <v>75</v>
      </c>
      <c r="C18" t="s">
        <v>71</v>
      </c>
      <c r="D18" s="6">
        <f>'Besoins'!$B$2*1</f>
        <v>1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"00000723 · CARTE · référence : "&amp;Besoins!B3&amp;" "&amp;Besoins!C3&amp;" · multiplicateur réglable sur la feuille ""Besoins"""</f>
        <v>00000723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83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84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85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2026-09-15T14:53:42Z</dcterms:created>
  <dc:title>COUPE GLACE AU LAIT D'AMANDE (É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2026-09-15T14:53:42Z</dcterms:modified>
  <cp:revision>1</cp:revision>
</cp:coreProperties>
</file>