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<sst xmlns="http://schemas.openxmlformats.org/spreadsheetml/2006/main" count="83" uniqueCount="83">
  <si>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</si>
  <si>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</si>
  <si>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</si>
  <si>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</si>
  <si>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</si>
  <si>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</si>
  <si>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</si>
  <si>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</si>
  <si>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</si>
  <si>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</si>
  <si>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</si>
  <si>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</si>
  <si>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</si>
  <si>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</si>
  <si>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</si>
  <si>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</si>
  <si>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</si>
  <si>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</si>
  <si>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</si>
  <si>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</si>
  <si>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</si>
  <si>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</si>
  <si>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</si>
  <si>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</si>
  <si>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</si>
  <si>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</si>
  <si>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</si>
  <si>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</si>
  <si>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</si>
  <si>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</si>
  <si>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</si>
  <si>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</si>
  <si>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</si>
  <si>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</si>
  <si>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</si>
  <si>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</si>
  <si>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</si>
  <si>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</si>
  <si>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</si>
  <si>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</si>
  <si>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</si>
  <si>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</si>
  <si>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</si>
  <si>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</si>
  <si>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SOUPE DE MELON SUR ASSIÈTTE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</si>
  <si>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</si>
  <si>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</si>
  <si>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</si>
  <si>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</si>
  <si>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</si>
  <si>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</si>
  <si>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Niveau</t>
  </si>
  <si>
    <t>Composant</t>
  </si>
  <si>
    <t>Type</t>
  </si>
  <si>
    <t>Quantité (× multiplicateur, voir feuille Besoins)</t>
  </si>
  <si>
    <t>recette</t>
  </si>
  <si>
    <t xml:space="preserve">    ↳ SOUPE DE MELON (BOUTEILLES)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</si>
  <si>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</si>
  <si>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</si>
  <si>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</si>
  <si>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</si>
  <si>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</si>
  <si>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</si>
  <si>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</si>
  <si>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</si>
  <si>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</si>
  <si>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>conversion</t>
  </si>
  <si>
    <t xml:space="preserve">                    ↳ VANILLE (baton)</t>
  </si>
  <si>
    <t xml:space="preserve">                ↳ LAIT</t>
  </si>
  <si>
    <t xml:space="preserve">    ↳ MELON EN TRANCHE (conv.)</t>
  </si>
  <si>
    <t xml:space="preserve">    ↳ BOULE SORBET FRAISE</t>
  </si>
  <si>
    <t xml:space="preserve">        ↳ SORBET FRAISE (k) (conv.)</t>
  </si>
  <si>
    <t xml:space="preserve">    ↳ FRAISE (P/.) (conv.)</t>
  </si>
  <si>
    <t xml:space="preserve">    ↳ MENTHE EN FEUILLES (conv.)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</si>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</sst>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E7*0.5902684211</f>
        <v>0.035416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E8*0.7933</f>
        <v>0.015866</v>
      </c>
    </row>
    <row r="9">
      <c r="A9" t="s" s="8">
        <v>18</v>
      </c>
      <c r="B9" t="s">
        <v>19</v>
      </c>
      <c r="C9" t="s">
        <v>20</v>
      </c>
      <c r="D9" s="4">
        <v>0.016667</v>
      </c>
      <c r="E9" s="6">
        <f>D9*$B$2</f>
        <v>0.016667</v>
      </c>
      <c r="F9" t="s">
        <v>3</v>
      </c>
      <c r="G9" s="9">
        <f>E9*1.6112677746</f>
        <v>0.026855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E10*3.4953</f>
        <v>3.4953</v>
      </c>
    </row>
    <row r="11">
      <c r="A11" t="s" s="8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E11*0.27</f>
        <v>0.081</v>
      </c>
    </row>
    <row r="12">
      <c r="A12" t="s" s="8">
        <v>28</v>
      </c>
      <c r="B12" t="s">
        <v>29</v>
      </c>
      <c r="C12" t="s">
        <v>30</v>
      </c>
      <c r="D12" s="4">
        <v>0.49375</v>
      </c>
      <c r="E12" s="6">
        <f>D12*$B$2</f>
        <v>0.49375</v>
      </c>
      <c r="F12" t="s">
        <v>3</v>
      </c>
      <c r="G12" s="9">
        <f>E12*0.9668</f>
        <v>0.477358</v>
      </c>
    </row>
    <row r="13">
      <c r="A13" t="s" s="8">
        <v>31</v>
      </c>
      <c r="B13" t="s">
        <v>32</v>
      </c>
      <c r="C13" t="s">
        <v>27</v>
      </c>
      <c r="D13" s="4">
        <v>0.088</v>
      </c>
      <c r="E13" s="6">
        <f>D13*$B$2</f>
        <v>0.088</v>
      </c>
      <c r="F13" t="s">
        <v>24</v>
      </c>
      <c r="G13" s="9">
        <f>E13*0.5999</f>
        <v>0.052791</v>
      </c>
    </row>
    <row r="14">
      <c r="A14" t="s" s="8">
        <v>33</v>
      </c>
      <c r="B14" t="s">
        <v>34</v>
      </c>
      <c r="C14" t="s">
        <v>35</v>
      </c>
      <c r="D14" s="4">
        <v>0.015</v>
      </c>
      <c r="E14" s="6">
        <f>D14*$B$2</f>
        <v>0.015</v>
      </c>
      <c r="F14" t="s">
        <v>36</v>
      </c>
      <c r="G14" s="9">
        <f>E14*0.95</f>
        <v>0.01425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44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'Besoins'!$B$2*0.2</f>
        <v>0.2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'Besoins'!$B$2*0.4</f>
        <v>0.4</v>
      </c>
      <c r="E4" t="s">
        <v>3</v>
      </c>
    </row>
    <row r="5">
      <c r="A5">
        <v>2</v>
      </c>
      <c r="B5" t="s">
        <v>59</v>
      </c>
      <c r="C5" t="s">
        <v>55</v>
      </c>
      <c r="D5" s="6">
        <f>'Besoins'!$B$2*0.1</f>
        <v>0.1</v>
      </c>
      <c r="E5" t="s">
        <v>3</v>
      </c>
    </row>
    <row r="6">
      <c r="A6">
        <v>3</v>
      </c>
      <c r="B6" t="s">
        <v>60</v>
      </c>
      <c r="C6" t="s">
        <v>55</v>
      </c>
      <c r="D6" s="6">
        <f>'Besoins'!$B$2*0.1</f>
        <v>0.1</v>
      </c>
      <c r="E6" t="s">
        <v>24</v>
      </c>
    </row>
    <row r="7">
      <c r="A7">
        <v>4</v>
      </c>
      <c r="B7" t="s">
        <v>61</v>
      </c>
      <c r="C7" t="s">
        <v>55</v>
      </c>
      <c r="D7" s="6">
        <f>'Besoins'!$B$2*0.072</f>
        <v>0.072</v>
      </c>
      <c r="E7" t="s">
        <v>24</v>
      </c>
    </row>
    <row r="8">
      <c r="A8">
        <v>5</v>
      </c>
      <c r="B8" t="s">
        <v>62</v>
      </c>
      <c r="C8" t="s">
        <v>55</v>
      </c>
      <c r="D8" s="6">
        <f>'Besoins'!$B$2*0.072</f>
        <v>0.072</v>
      </c>
      <c r="E8" t="s">
        <v>24</v>
      </c>
    </row>
    <row r="9">
      <c r="A9">
        <v>6</v>
      </c>
      <c r="B9" t="s">
        <v>63</v>
      </c>
      <c r="C9" t="s">
        <v>58</v>
      </c>
      <c r="D9" s="6">
        <f>'Besoins'!$B$2*0.06</f>
        <v>0.06</v>
      </c>
      <c r="E9" t="s">
        <v>24</v>
      </c>
    </row>
    <row r="10">
      <c r="A10">
        <v>6</v>
      </c>
      <c r="B10" t="s">
        <v>64</v>
      </c>
      <c r="C10" t="s">
        <v>58</v>
      </c>
      <c r="D10" s="6">
        <f>'Besoins'!$B$2*0.015</f>
        <v>0.015</v>
      </c>
      <c r="E10" t="s">
        <v>36</v>
      </c>
    </row>
    <row r="11">
      <c r="A11">
        <v>6</v>
      </c>
      <c r="B11" t="s">
        <v>65</v>
      </c>
      <c r="C11" t="s">
        <v>66</v>
      </c>
      <c r="D11" s="6">
        <f>'Besoins'!$B$2*0.6</f>
        <v>0.6</v>
      </c>
      <c r="E11" t="s">
        <v>3</v>
      </c>
    </row>
    <row r="12">
      <c r="A12">
        <v>5</v>
      </c>
      <c r="B12" t="s">
        <v>67</v>
      </c>
      <c r="C12" t="s">
        <v>58</v>
      </c>
      <c r="D12" s="6">
        <f>'Besoins'!$B$2*0.06</f>
        <v>0.06</v>
      </c>
      <c r="E12" t="s">
        <v>3</v>
      </c>
    </row>
    <row r="13">
      <c r="A13">
        <v>4</v>
      </c>
      <c r="B13" t="s">
        <v>68</v>
      </c>
      <c r="C13" t="s">
        <v>58</v>
      </c>
      <c r="D13" s="6">
        <f>'Besoins'!$B$2*0.028</f>
        <v>0.028</v>
      </c>
      <c r="E13" t="s">
        <v>24</v>
      </c>
    </row>
    <row r="14">
      <c r="A14">
        <v>1</v>
      </c>
      <c r="B14" t="s">
        <v>69</v>
      </c>
      <c r="C14" t="s">
        <v>66</v>
      </c>
      <c r="D14" s="6">
        <f>'Besoins'!$B$2*3</f>
        <v>3</v>
      </c>
      <c r="E14" t="s">
        <v>3</v>
      </c>
    </row>
    <row r="15">
      <c r="A15">
        <v>1</v>
      </c>
      <c r="B15" t="s">
        <v>70</v>
      </c>
      <c r="C15" t="s">
        <v>55</v>
      </c>
      <c r="D15" s="6">
        <f>'Besoins'!$B$2*1</f>
        <v>1</v>
      </c>
      <c r="E15" t="s">
        <v>3</v>
      </c>
    </row>
    <row r="16">
      <c r="A16">
        <v>2</v>
      </c>
      <c r="B16" t="s">
        <v>71</v>
      </c>
      <c r="C16" t="s">
        <v>66</v>
      </c>
      <c r="D16" s="6">
        <f>'Besoins'!$B$2*1</f>
        <v>1</v>
      </c>
      <c r="E16" t="s">
        <v>36</v>
      </c>
    </row>
    <row r="17">
      <c r="A17">
        <v>1</v>
      </c>
      <c r="B17" t="s">
        <v>72</v>
      </c>
      <c r="C17" t="s">
        <v>66</v>
      </c>
      <c r="D17" s="6">
        <f>'Besoins'!$B$2*1</f>
        <v>1</v>
      </c>
      <c r="E17" t="s">
        <v>3</v>
      </c>
    </row>
    <row r="18">
      <c r="A18">
        <v>1</v>
      </c>
      <c r="B18" t="s">
        <v>73</v>
      </c>
      <c r="C18" t="s">
        <v>66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82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