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<sst xmlns="http://schemas.openxmlformats.org/spreadsheetml/2006/main" count="61" uniqueCount="61">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</sst>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5.333333</v>
      </c>
      <c r="E7" s="6">
        <f>D7*$B$2</f>
        <v>5.333333</v>
      </c>
      <c r="F7" t="s">
        <v>15</v>
      </c>
      <c r="G7" s="9">
        <f>E7*0.0220640014</f>
        <v>0.117675</v>
      </c>
    </row>
    <row r="8">
      <c r="A8" t="s" s="8">
        <v>16</v>
      </c>
      <c r="B8" t="s">
        <v>17</v>
      </c>
      <c r="C8" t="s">
        <v>18</v>
      </c>
      <c r="D8" s="4">
        <v>2.666667</v>
      </c>
      <c r="E8" s="6">
        <f>D8*$B$2</f>
        <v>2.666667</v>
      </c>
      <c r="F8" t="s">
        <v>15</v>
      </c>
      <c r="G8" s="9">
        <f>E8*3.9513995061</f>
        <v>10.537067</v>
      </c>
    </row>
    <row r="9">
      <c r="A9" t="s" s="8">
        <v>19</v>
      </c>
      <c r="B9" t="s">
        <v>20</v>
      </c>
      <c r="C9" t="s">
        <v>18</v>
      </c>
      <c r="D9" s="4">
        <v>0.333333</v>
      </c>
      <c r="E9" s="6">
        <f>D9*$B$2</f>
        <v>0.333333</v>
      </c>
      <c r="F9" t="s">
        <v>21</v>
      </c>
      <c r="G9" s="9">
        <f>E9*2.5335025335</f>
        <v>0.8445</v>
      </c>
    </row>
    <row r="10">
      <c r="A10" t="s" s="8">
        <v>22</v>
      </c>
      <c r="B10" t="s">
        <v>23</v>
      </c>
      <c r="C10" t="s">
        <v>24</v>
      </c>
      <c r="D10" s="4">
        <v>26.666667</v>
      </c>
      <c r="E10" s="6">
        <f>D10*$B$2</f>
        <v>26.666667</v>
      </c>
      <c r="F10" t="s">
        <v>3</v>
      </c>
      <c r="G10" s="9">
        <f>E10*0.2699999966</f>
        <v>7.2</v>
      </c>
    </row>
    <row r="11">
      <c r="A11" t="s" s="8">
        <v>25</v>
      </c>
      <c r="B11" t="s">
        <v>26</v>
      </c>
      <c r="C11" t="s">
        <v>27</v>
      </c>
      <c r="D11" s="4">
        <v>2.693333</v>
      </c>
      <c r="E11" s="6">
        <f>D11*$B$2</f>
        <v>2.693333</v>
      </c>
      <c r="F11" t="s">
        <v>15</v>
      </c>
      <c r="G11" s="9">
        <f>E11*0.9500001176</f>
        <v>2.558667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35</v>
      </c>
      <c r="C2" t="s">
        <v>43</v>
      </c>
      <c r="D2" s="6">
        <f>'Besoins'!$B$2*12</f>
        <v>12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'Besoins'!$B$2*12</f>
        <v>12</v>
      </c>
      <c r="E3" t="s">
        <v>3</v>
      </c>
    </row>
    <row r="4">
      <c r="A4">
        <v>2</v>
      </c>
      <c r="B4" t="s">
        <v>45</v>
      </c>
      <c r="C4" t="s">
        <v>43</v>
      </c>
      <c r="D4" s="6">
        <f>'Besoins'!$B$2*12</f>
        <v>12</v>
      </c>
      <c r="E4" t="s">
        <v>15</v>
      </c>
    </row>
    <row r="5">
      <c r="A5">
        <v>3</v>
      </c>
      <c r="B5" t="s">
        <v>46</v>
      </c>
      <c r="C5" t="s">
        <v>47</v>
      </c>
      <c r="D5" s="6">
        <f>'Besoins'!$B$2*2.6666666667</f>
        <v>2.666667</v>
      </c>
      <c r="E5" t="s">
        <v>15</v>
      </c>
    </row>
    <row r="6">
      <c r="A6">
        <v>3</v>
      </c>
      <c r="B6" t="s">
        <v>48</v>
      </c>
      <c r="C6" t="s">
        <v>47</v>
      </c>
      <c r="D6" s="6">
        <f>'Besoins'!$B$2*2.6666666667</f>
        <v>2.666667</v>
      </c>
      <c r="E6" t="s">
        <v>15</v>
      </c>
    </row>
    <row r="7">
      <c r="A7">
        <v>3</v>
      </c>
      <c r="B7" t="s">
        <v>49</v>
      </c>
      <c r="C7" t="s">
        <v>50</v>
      </c>
      <c r="D7" s="6">
        <f>'Besoins'!$B$2*26.6666666667</f>
        <v>26.666667</v>
      </c>
      <c r="E7" t="s">
        <v>3</v>
      </c>
    </row>
    <row r="8">
      <c r="A8">
        <v>3</v>
      </c>
      <c r="B8" t="s">
        <v>51</v>
      </c>
      <c r="C8" t="s">
        <v>47</v>
      </c>
      <c r="D8" s="6">
        <f>'Besoins'!$B$2*5.3333333333</f>
        <v>5.333333</v>
      </c>
      <c r="E8" t="s">
        <v>15</v>
      </c>
    </row>
    <row r="9">
      <c r="A9">
        <v>1</v>
      </c>
      <c r="B9" t="s">
        <v>52</v>
      </c>
      <c r="C9" t="s">
        <v>43</v>
      </c>
      <c r="D9" s="6">
        <f>'Besoins'!$B$2*0.36</f>
        <v>0.36</v>
      </c>
      <c r="E9" t="s">
        <v>15</v>
      </c>
    </row>
    <row r="10">
      <c r="A10">
        <v>2</v>
      </c>
      <c r="B10" t="s">
        <v>53</v>
      </c>
      <c r="C10" t="s">
        <v>47</v>
      </c>
      <c r="D10" s="6">
        <f>'Besoins'!$B$2*0.3333333333</f>
        <v>0.333333</v>
      </c>
      <c r="E10" t="s">
        <v>21</v>
      </c>
    </row>
    <row r="11">
      <c r="A11">
        <v>2</v>
      </c>
      <c r="B11" t="s">
        <v>54</v>
      </c>
      <c r="C11" t="s">
        <v>47</v>
      </c>
      <c r="D11" s="6">
        <f>'Besoins'!$B$2*0.0266666667</f>
        <v>0.026667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