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<sst xmlns="http://schemas.openxmlformats.org/spreadsheetml/2006/main" count="98" uniqueCount="98">
  <si>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</si>
  <si>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</si>
  <si>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</si>
  <si>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</si>
  <si>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</si>
  <si>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</si>
  <si>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</si>
  <si>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</si>
  <si>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</si>
  <si>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</si>
  <si>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</si>
  <si>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</si>
  <si>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</si>
  <si>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</si>
  <si>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</si>
  <si>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</si>
  <si>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00000505</t>
  </si>
  <si>
    <t>GROSEILLES (RAVIER)</t>
  </si>
  <si>
    <t>Produits frais</t>
  </si>
  <si>
    <t>00000257</t>
  </si>
  <si>
    <t>MURE (RAVIER)</t>
  </si>
  <si>
    <t>00000508</t>
  </si>
  <si>
    <t>MYRTILLES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</si>
  <si>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</si>
  <si>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</si>
  <si>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</si>
  <si>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</si>
  <si>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</si>
  <si>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</si>
  <si>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</si>
  <si>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</si>
  <si>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</si>
  <si>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</si>
  <si>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</si>
  <si>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</si>
  <si>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</si>
  <si>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</si>
  <si>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</si>
  <si>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</si>
  <si>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</si>
  <si>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</si>
  <si>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</si>
  <si>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</si>
  <si>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</si>
  <si>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</si>
  <si>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</si>
  <si>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</si>
  <si>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</si>
  <si>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</si>
  <si>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</si>
  <si>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</si>
  <si>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</si>
  <si>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</si>
  <si>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</si>
  <si>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</si>
  <si>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</si>
  <si>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</si>
  <si>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</si>
  <si>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</si>
  <si>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BANDE DE FRUIT (ÉTÉ)PATISSIÈRE</t>
  </si>
  <si>
    <t>DÉCOR FRUIT (ÉTÉ,GATEAU)</t>
  </si>
  <si>
    <t>BANDE DE FEUILLETÉE PATISSIÈRE</t>
  </si>
  <si>
    <t>BANDE DE FEUILLETÉE (9 * 55 CM.)</t>
  </si>
  <si>
    <t>CRÈME PATISSIÈRE 1</t>
  </si>
  <si>
    <t>Niveau</t>
  </si>
  <si>
    <t>Composant</t>
  </si>
  <si>
    <t>Type</t>
  </si>
  <si>
    <t>Quantité (× multiplicateur, voir feuille Besoins)</t>
  </si>
  <si>
    <t>recette</t>
  </si>
  <si>
    <t xml:space="preserve">    ↳ DÉCOR FRUIT (ÉTÉ,GATEAU)</t>
  </si>
  <si>
    <t xml:space="preserve">    ↳ BANDE DE FEUILLETÉE PATISSIÈRE</t>
  </si>
  <si>
    <t xml:space="preserve">        ↳ CARAMBOLES EN TRANCHES (conv.)</t>
  </si>
  <si>
    <t>conversion</t>
  </si>
  <si>
    <t xml:space="preserve">        ↳ BANDE DE FEUILLETÉE (9 * 55 CM.)</t>
  </si>
  <si>
    <t xml:space="preserve">            ↳ PaTE feuillete</t>
  </si>
  <si>
    <t>matiere</t>
  </si>
  <si>
    <t xml:space="preserve">            ↳ OEUF (P) (conv.)</t>
  </si>
  <si>
    <t xml:space="preserve">            ↳ papier silicone</t>
  </si>
  <si>
    <t xml:space="preserve">        ↳ KIWI (P/.) (conv.)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</si>
  <si>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</si>
  <si>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</si>
  <si>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</si>
  <si>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 (conv.)</t>
  </si>
  <si>
    <t xml:space="preserve">            ↳ mazena</t>
  </si>
  <si>
    <t xml:space="preserve">        ↳ FRAISE (P/.) (conv.)</t>
  </si>
  <si>
    <t xml:space="preserve">        ↳ PHYSALIS (P) (conv.)</t>
  </si>
  <si>
    <t xml:space="preserve">        ↳ FRAMBOISE (p) (conv.)</t>
  </si>
  <si>
    <t xml:space="preserve">        ↳ MURE (p) (conv.)</t>
  </si>
  <si>
    <t xml:space="preserve">        ↳ FRAISE DES BOIS (P) (conv.)</t>
  </si>
  <si>
    <t xml:space="preserve">        ↳ GROSEILLES (BRANCHE,P) (conv.)</t>
  </si>
  <si>
    <t xml:space="preserve">        ↳ MYRTILLES (P) (conv.)</t>
  </si>
  <si>
    <t>Fiche technique — BANDE DE FRUIT (ÉTÉ)PATISSIÈRE</t>
  </si>
  <si>
    <t>BANDE DE FRUIT (ÉTÉ)PATISSIÈRE  00000679</t>
  </si>
  <si>
    <t>↳ DÉCOR FRUIT (ÉTÉ,GATEAU)  00000506</t>
  </si>
  <si>
    <t>↳ BANDE DE FEUILLETÉE PATISSIÈRE  00000678</t>
  </si>
  <si>
    <t>↳ BANDE DE FEUILLETÉE (9 * 55 CM.)  00000677</t>
  </si>
  <si>
    <t>↳ CRÈME PATISSIÈRE 1  00000145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</si>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</sst>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0.014</v>
      </c>
      <c r="E7" s="6">
        <f>D7*$B$2</f>
        <v>0.014</v>
      </c>
      <c r="F7" t="s">
        <v>15</v>
      </c>
      <c r="G7" s="9">
        <f>E7*0.7833</f>
        <v>0.010966</v>
      </c>
    </row>
    <row r="8">
      <c r="A8" t="s" s="8">
        <v>16</v>
      </c>
      <c r="B8" t="s">
        <v>17</v>
      </c>
      <c r="C8" t="s">
        <v>18</v>
      </c>
      <c r="D8" s="4">
        <v>0.333333</v>
      </c>
      <c r="E8" s="6">
        <f>D8*$B$2</f>
        <v>0.333333</v>
      </c>
      <c r="F8" t="s">
        <v>3</v>
      </c>
      <c r="G8" s="9">
        <f>E8*1.9831019831</f>
        <v>0.661033</v>
      </c>
    </row>
    <row r="9">
      <c r="A9" t="s" s="8">
        <v>19</v>
      </c>
      <c r="B9" t="s">
        <v>20</v>
      </c>
      <c r="C9" t="s">
        <v>18</v>
      </c>
      <c r="D9" s="4">
        <v>0.333333</v>
      </c>
      <c r="E9" s="6">
        <f>D9*$B$2</f>
        <v>0.333333</v>
      </c>
      <c r="F9" t="s">
        <v>3</v>
      </c>
      <c r="G9" s="9">
        <f>E9*2.231002231</f>
        <v>0.743667</v>
      </c>
    </row>
    <row r="10">
      <c r="A10" t="s" s="8">
        <v>21</v>
      </c>
      <c r="B10" t="s">
        <v>22</v>
      </c>
      <c r="C10" t="s">
        <v>18</v>
      </c>
      <c r="D10" s="4">
        <v>0.8</v>
      </c>
      <c r="E10" s="6">
        <f>D10*$B$2</f>
        <v>0.8</v>
      </c>
      <c r="F10" t="s">
        <v>3</v>
      </c>
      <c r="G10" s="9">
        <f>E10*2.7268</f>
        <v>2.18144</v>
      </c>
    </row>
    <row r="11">
      <c r="A11" t="s" s="8">
        <v>23</v>
      </c>
      <c r="B11" t="s">
        <v>24</v>
      </c>
      <c r="C11" t="s">
        <v>18</v>
      </c>
      <c r="D11" s="4">
        <v>0.625</v>
      </c>
      <c r="E11" s="6">
        <f>D11*$B$2</f>
        <v>0.625</v>
      </c>
      <c r="F11" t="s">
        <v>3</v>
      </c>
      <c r="G11" s="9">
        <f>E11*1.4378</f>
        <v>0.898625</v>
      </c>
    </row>
    <row r="12">
      <c r="A12" t="s" s="8">
        <v>25</v>
      </c>
      <c r="B12" t="s">
        <v>26</v>
      </c>
      <c r="C12" t="s">
        <v>27</v>
      </c>
      <c r="D12" s="4">
        <v>0.666667</v>
      </c>
      <c r="E12" s="6">
        <f>D12*$B$2</f>
        <v>0.666667</v>
      </c>
      <c r="F12" t="s">
        <v>3</v>
      </c>
      <c r="G12" s="9">
        <f>E12*0.8923995538</f>
        <v>0.594933</v>
      </c>
    </row>
    <row r="13">
      <c r="A13" t="s" s="8">
        <v>28</v>
      </c>
      <c r="B13" t="s">
        <v>29</v>
      </c>
      <c r="C13" t="s">
        <v>27</v>
      </c>
      <c r="D13" s="4">
        <v>0.166667</v>
      </c>
      <c r="E13" s="6">
        <f>D13*$B$2</f>
        <v>0.166667</v>
      </c>
      <c r="F13" t="s">
        <v>3</v>
      </c>
      <c r="G13" s="9">
        <f>E13*1.6112967774</f>
        <v>0.26855</v>
      </c>
    </row>
    <row r="14">
      <c r="A14" t="s" s="8">
        <v>30</v>
      </c>
      <c r="B14" t="s">
        <v>31</v>
      </c>
      <c r="C14" t="s">
        <v>27</v>
      </c>
      <c r="D14" s="4">
        <v>0.4</v>
      </c>
      <c r="E14" s="6">
        <f>D14*$B$2</f>
        <v>0.4</v>
      </c>
      <c r="F14" t="s">
        <v>3</v>
      </c>
      <c r="G14" s="9">
        <f>E14*2.355</f>
        <v>0.942</v>
      </c>
    </row>
    <row r="15">
      <c r="A15" t="s" s="8">
        <v>32</v>
      </c>
      <c r="B15" t="s">
        <v>33</v>
      </c>
      <c r="C15" t="s">
        <v>27</v>
      </c>
      <c r="D15" s="4">
        <v>0.333333</v>
      </c>
      <c r="E15" s="6">
        <f>D15*$B$2</f>
        <v>0.333333</v>
      </c>
      <c r="F15" t="s">
        <v>3</v>
      </c>
      <c r="G15" s="9">
        <f>E15*2.1071021071</f>
        <v>0.702367</v>
      </c>
    </row>
    <row r="16">
      <c r="A16" t="s" s="8">
        <v>34</v>
      </c>
      <c r="B16" t="s">
        <v>35</v>
      </c>
      <c r="C16" t="s">
        <v>36</v>
      </c>
      <c r="D16" s="4">
        <v>1.166667</v>
      </c>
      <c r="E16" s="6">
        <f>D16*$B$2</f>
        <v>1.166667</v>
      </c>
      <c r="F16" t="s">
        <v>3</v>
      </c>
      <c r="G16" s="9">
        <f>E16*0.2699999229</f>
        <v>0.315</v>
      </c>
    </row>
    <row r="17">
      <c r="A17" t="s" s="8">
        <v>37</v>
      </c>
      <c r="B17" t="s">
        <v>38</v>
      </c>
      <c r="C17" t="s">
        <v>39</v>
      </c>
      <c r="D17" s="4">
        <v>1</v>
      </c>
      <c r="E17" s="6">
        <f>D17*$B$2</f>
        <v>1</v>
      </c>
      <c r="F17" t="s">
        <v>3</v>
      </c>
      <c r="G17" s="9">
        <f>E17*0.2479</f>
        <v>0.2479</v>
      </c>
    </row>
    <row r="18">
      <c r="A18" t="s" s="8">
        <v>40</v>
      </c>
      <c r="B18" t="s">
        <v>41</v>
      </c>
      <c r="C18" t="s">
        <v>36</v>
      </c>
      <c r="D18" s="4">
        <v>0.2</v>
      </c>
      <c r="E18" s="6">
        <f>D18*$B$2</f>
        <v>0.2</v>
      </c>
      <c r="F18" t="s">
        <v>42</v>
      </c>
      <c r="G18" s="9">
        <f>E18*0.5999</f>
        <v>0.11998</v>
      </c>
    </row>
    <row r="19">
      <c r="A19" t="s" s="8">
        <v>43</v>
      </c>
      <c r="B19" t="s">
        <v>44</v>
      </c>
      <c r="C19" t="s">
        <v>45</v>
      </c>
      <c r="D19" s="4">
        <v>0.333333</v>
      </c>
      <c r="E19" s="6">
        <f>D19*$B$2</f>
        <v>0.333333</v>
      </c>
      <c r="F19" t="s">
        <v>3</v>
      </c>
      <c r="G19" s="9">
        <f>E19*1.6903266903</f>
        <v>0.563442</v>
      </c>
    </row>
    <row r="20">
      <c r="A20" t="s" s="8">
        <v>46</v>
      </c>
      <c r="B20" t="s">
        <v>47</v>
      </c>
      <c r="C20" t="s">
        <v>48</v>
      </c>
      <c r="D20" s="4">
        <v>0.333333</v>
      </c>
      <c r="E20" s="6">
        <f>D20*$B$2</f>
        <v>0.333333</v>
      </c>
      <c r="F20" t="s">
        <v>3</v>
      </c>
      <c r="G20" s="9">
        <f>E20*0.0632128632</f>
        <v>0.021071</v>
      </c>
    </row>
    <row r="21">
      <c r="A21" t="s" s="8">
        <v>49</v>
      </c>
      <c r="B21" t="s">
        <v>50</v>
      </c>
      <c r="C21" t="s">
        <v>51</v>
      </c>
      <c r="D21" s="4">
        <v>0.05</v>
      </c>
      <c r="E21" s="6">
        <f>D21*$B$2</f>
        <v>0.05</v>
      </c>
      <c r="F21" t="s">
        <v>15</v>
      </c>
      <c r="G21" s="9">
        <f>E21*0.95</f>
        <v>0.0475</v>
      </c>
    </row>
    <row r="22">
      <c r="A22"/>
      <c r="B22"/>
      <c r="C22"/>
      <c r="D22"/>
      <c r="E22"/>
      <c r="F22" t="s" s="10">
        <v>52</v>
      </c>
      <c r="G22" s="11">
        <f>SUM(G7:G21)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57</v>
      </c>
      <c r="F1" t="s" s="7">
        <v>58</v>
      </c>
    </row>
    <row r="2">
      <c r="A2" t="s">
        <v>59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62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63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10</v>
      </c>
    </row>
    <row r="2">
      <c r="A2">
        <v>0</v>
      </c>
      <c r="B2" t="s">
        <v>59</v>
      </c>
      <c r="C2" t="s">
        <v>68</v>
      </c>
      <c r="D2" s="6">
        <f>'Besoins'!$B$2*1</f>
        <v>1</v>
      </c>
      <c r="E2" t="s">
        <v>3</v>
      </c>
    </row>
    <row r="3">
      <c r="A3">
        <v>1</v>
      </c>
      <c r="B3" t="s">
        <v>69</v>
      </c>
      <c r="C3" t="s">
        <v>68</v>
      </c>
      <c r="D3" s="6">
        <f>'Besoins'!$B$2*10</f>
        <v>10</v>
      </c>
      <c r="E3" t="s">
        <v>3</v>
      </c>
    </row>
    <row r="4">
      <c r="A4">
        <v>1</v>
      </c>
      <c r="B4" t="s">
        <v>70</v>
      </c>
      <c r="C4" t="s">
        <v>68</v>
      </c>
      <c r="D4" s="6">
        <f>'Besoins'!$B$2*1</f>
        <v>1</v>
      </c>
      <c r="E4" t="s">
        <v>3</v>
      </c>
    </row>
    <row r="5">
      <c r="A5">
        <v>2</v>
      </c>
      <c r="B5" t="s">
        <v>71</v>
      </c>
      <c r="C5" t="s">
        <v>72</v>
      </c>
      <c r="D5" s="6">
        <f>'Besoins'!$B$2*10</f>
        <v>10</v>
      </c>
      <c r="E5" t="s">
        <v>3</v>
      </c>
    </row>
    <row r="6">
      <c r="A6">
        <v>2</v>
      </c>
      <c r="B6" t="s">
        <v>73</v>
      </c>
      <c r="C6" t="s">
        <v>68</v>
      </c>
      <c r="D6" s="6">
        <f>'Besoins'!$B$2*1</f>
        <v>1</v>
      </c>
      <c r="E6" t="s">
        <v>3</v>
      </c>
    </row>
    <row r="7">
      <c r="A7">
        <v>3</v>
      </c>
      <c r="B7" t="s">
        <v>74</v>
      </c>
      <c r="C7" t="s">
        <v>75</v>
      </c>
      <c r="D7" s="6">
        <f>'Besoins'!$B$2*0.3333333333</f>
        <v>0.333333</v>
      </c>
      <c r="E7" t="s">
        <v>3</v>
      </c>
    </row>
    <row r="8">
      <c r="A8">
        <v>3</v>
      </c>
      <c r="B8" t="s">
        <v>76</v>
      </c>
      <c r="C8" t="s">
        <v>72</v>
      </c>
      <c r="D8" s="6">
        <f>'Besoins'!$B$2*0.1666666667</f>
        <v>0.166667</v>
      </c>
      <c r="E8" t="s">
        <v>3</v>
      </c>
    </row>
    <row r="9">
      <c r="A9">
        <v>3</v>
      </c>
      <c r="B9" t="s">
        <v>77</v>
      </c>
      <c r="C9" t="s">
        <v>75</v>
      </c>
      <c r="D9" s="6">
        <f>'Besoins'!$B$2*0.3333333333</f>
        <v>0.333333</v>
      </c>
      <c r="E9" t="s">
        <v>3</v>
      </c>
    </row>
    <row r="10">
      <c r="A10">
        <v>2</v>
      </c>
      <c r="B10" t="s">
        <v>78</v>
      </c>
      <c r="C10" t="s">
        <v>72</v>
      </c>
      <c r="D10" s="6">
        <f>'Besoins'!$B$2*10</f>
        <v>10</v>
      </c>
      <c r="E10" t="s">
        <v>3</v>
      </c>
    </row>
    <row r="11">
      <c r="A11">
        <v>2</v>
      </c>
      <c r="B11" t="s">
        <v>79</v>
      </c>
      <c r="C11" t="s">
        <v>68</v>
      </c>
      <c r="D11" s="6">
        <f>'Besoins'!$B$2*0.3</f>
        <v>0.3</v>
      </c>
      <c r="E11" t="s">
        <v>15</v>
      </c>
    </row>
    <row r="12">
      <c r="A12">
        <v>3</v>
      </c>
      <c r="B12" t="s">
        <v>80</v>
      </c>
      <c r="C12" t="s">
        <v>75</v>
      </c>
      <c r="D12" s="6">
        <f>'Besoins'!$B$2*0.2</f>
        <v>0.2</v>
      </c>
      <c r="E12" t="s">
        <v>42</v>
      </c>
    </row>
    <row r="13">
      <c r="A13">
        <v>3</v>
      </c>
      <c r="B13" t="s">
        <v>81</v>
      </c>
      <c r="C13" t="s">
        <v>75</v>
      </c>
      <c r="D13" s="6">
        <f>'Besoins'!$B$2*0.05</f>
        <v>0.05</v>
      </c>
      <c r="E13" t="s">
        <v>15</v>
      </c>
    </row>
    <row r="14">
      <c r="A14">
        <v>3</v>
      </c>
      <c r="B14" t="s">
        <v>82</v>
      </c>
      <c r="C14" t="s">
        <v>72</v>
      </c>
      <c r="D14" s="6">
        <f>'Besoins'!$B$2*2</f>
        <v>2</v>
      </c>
      <c r="E14" t="s">
        <v>3</v>
      </c>
    </row>
    <row r="15">
      <c r="A15">
        <v>3</v>
      </c>
      <c r="B15" t="s">
        <v>83</v>
      </c>
      <c r="C15" t="s">
        <v>75</v>
      </c>
      <c r="D15" s="6">
        <f>'Besoins'!$B$2*0.014</f>
        <v>0.014</v>
      </c>
      <c r="E15" t="s">
        <v>15</v>
      </c>
    </row>
    <row r="16">
      <c r="A16">
        <v>2</v>
      </c>
      <c r="B16" t="s">
        <v>84</v>
      </c>
      <c r="C16" t="s">
        <v>72</v>
      </c>
      <c r="D16" s="6">
        <f>'Besoins'!$B$2*10</f>
        <v>10</v>
      </c>
      <c r="E16" t="s">
        <v>3</v>
      </c>
    </row>
    <row r="17">
      <c r="A17">
        <v>2</v>
      </c>
      <c r="B17" t="s">
        <v>85</v>
      </c>
      <c r="C17" t="s">
        <v>72</v>
      </c>
      <c r="D17" s="6">
        <f>'Besoins'!$B$2*10</f>
        <v>10</v>
      </c>
      <c r="E17" t="s">
        <v>3</v>
      </c>
    </row>
    <row r="18">
      <c r="A18">
        <v>2</v>
      </c>
      <c r="B18" t="s">
        <v>86</v>
      </c>
      <c r="C18" t="s">
        <v>72</v>
      </c>
      <c r="D18" s="6">
        <f>'Besoins'!$B$2*10</f>
        <v>10</v>
      </c>
      <c r="E18" t="s">
        <v>3</v>
      </c>
    </row>
    <row r="19">
      <c r="A19">
        <v>2</v>
      </c>
      <c r="B19" t="s">
        <v>87</v>
      </c>
      <c r="C19" t="s">
        <v>72</v>
      </c>
      <c r="D19" s="6">
        <f>'Besoins'!$B$2*10</f>
        <v>10</v>
      </c>
      <c r="E19" t="s">
        <v>3</v>
      </c>
    </row>
    <row r="20">
      <c r="A20">
        <v>2</v>
      </c>
      <c r="B20" t="s">
        <v>88</v>
      </c>
      <c r="C20" t="s">
        <v>72</v>
      </c>
      <c r="D20" s="6">
        <f>'Besoins'!$B$2*40</f>
        <v>40</v>
      </c>
      <c r="E20" t="s">
        <v>3</v>
      </c>
    </row>
    <row r="21">
      <c r="A21">
        <v>2</v>
      </c>
      <c r="B21" t="s">
        <v>89</v>
      </c>
      <c r="C21" t="s">
        <v>72</v>
      </c>
      <c r="D21" s="6">
        <f>'Besoins'!$B$2*10</f>
        <v>10</v>
      </c>
      <c r="E21" t="s">
        <v>3</v>
      </c>
    </row>
    <row r="22">
      <c r="A22">
        <v>2</v>
      </c>
      <c r="B22" t="s">
        <v>90</v>
      </c>
      <c r="C22" t="s">
        <v>72</v>
      </c>
      <c r="D22" s="6">
        <f>'Besoins'!$B$2*40</f>
        <v>40</v>
      </c>
      <c r="E2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91</v>
      </c>
      <c r="B1"/>
      <c r="C1"/>
      <c r="D1"/>
    </row>
    <row r="2">
      <c r="A2" t="str" s="13">
        <f>"00000679 · PAT.GATEAUX · référence : "&amp;Besoins!B3&amp;" "&amp;Besoins!C3&amp;" · multiplicateur réglable sur la feuille ""Besoins"""</f>
        <v>00000679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96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97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2026-08-01T01:37:26Z</dcterms:created>
  <dc:title>BANDE DE FRUIT (ÉTÉ)PATISSIÈRE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2026-08-01T01:37:26Z</dcterms:modified>
  <cp:revision>1</cp:revision>
</cp:coreProperties>
</file>