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<sst xmlns="http://schemas.openxmlformats.org/spreadsheetml/2006/main" count="76" uniqueCount="76">
  <si>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</si>
  <si>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</si>
  <si>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</si>
  <si>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</si>
  <si>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</si>
  <si>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</si>
  <si>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</si>
  <si>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</si>
  <si>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</si>
  <si>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</si>
  <si>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</si>
  <si>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</si>
  <si>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</si>
  <si>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</si>
  <si>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</si>
  <si>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</si>
  <si>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</si>
  <si>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</si>
  <si>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</si>
  <si>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</si>
  <si>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</si>
  <si>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</si>
  <si>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</si>
  <si>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</si>
  <si>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</si>
  <si>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</si>
  <si>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</si>
  <si>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</si>
  <si>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</si>
  <si>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</si>
  <si>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</si>
  <si>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</si>
  <si>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</si>
  <si>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</si>
  <si>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</si>
  <si>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</si>
  <si>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</si>
  <si>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</si>
  <si>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</si>
  <si>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</si>
  <si>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</si>
  <si>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</si>
  <si>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</si>
  <si>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COUPE VANILLE ET ANANAS AU KIRCH(MENU)</t>
  </si>
  <si>
    <t>BOULE VANILLE</t>
  </si>
  <si>
    <t>CRÈME GLACÉ VANILLE (K)</t>
  </si>
  <si>
    <t>ANANAS AU KIRCH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</si>
  <si>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</si>
  <si>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</si>
  <si>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</si>
  <si>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</si>
  <si>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</si>
  <si>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</si>
  <si>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</si>
  <si>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</si>
  <si>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</si>
  <si>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</si>
  <si>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</si>
  <si>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</si>
  <si>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 xml:space="preserve">        ↳ BAC  GLACE</t>
  </si>
  <si>
    <t xml:space="preserve">        ↳ ANANAS EN MORCEAUX (conv.)</t>
  </si>
  <si>
    <t>conversion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</si>
  <si>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</si>
  <si>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</si>
  <si>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</si>
  <si>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</si>
  <si>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↳ ROSACE CHANTILLY (conv.)</t>
  </si>
  <si>
    <t xml:space="preserve">    ↳ GROSEILLES (BRANCHE,P) (conv.)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</si>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</sst>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0.925926</v>
      </c>
      <c r="E7" s="6">
        <f>D7*$B$2</f>
        <v>0.925926</v>
      </c>
      <c r="F7" t="s">
        <v>15</v>
      </c>
      <c r="G7" s="9">
        <f>E7*2.5334997973</f>
        <v>2.345833</v>
      </c>
    </row>
    <row r="8">
      <c r="A8" t="s" s="8">
        <v>16</v>
      </c>
      <c r="B8" t="s">
        <v>17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E8*1.9831198312</f>
        <v>0.066103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E9*1.1899</f>
        <v>0.11899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15</v>
      </c>
      <c r="G10" s="9">
        <f>E10*3.4953</f>
        <v>6.9906</v>
      </c>
    </row>
    <row r="11">
      <c r="A11" t="s" s="8">
        <v>24</v>
      </c>
      <c r="B11" t="s">
        <v>25</v>
      </c>
      <c r="C11" t="s">
        <v>26</v>
      </c>
      <c r="D11" s="4">
        <v>0.006</v>
      </c>
      <c r="E11" s="6">
        <f>D11*$B$2</f>
        <v>0.006</v>
      </c>
      <c r="F11" t="s">
        <v>15</v>
      </c>
      <c r="G11" s="9">
        <f>E11*13.2127</f>
        <v>0.079276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0.012</v>
      </c>
      <c r="E13" s="6">
        <f>D13*$B$2</f>
        <v>0.012</v>
      </c>
      <c r="F13" t="s">
        <v>33</v>
      </c>
      <c r="G13" s="9">
        <f>E13*1.1961</f>
        <v>0.014353</v>
      </c>
    </row>
    <row r="14">
      <c r="A14" t="s" s="8">
        <v>34</v>
      </c>
      <c r="B14" t="s">
        <v>35</v>
      </c>
      <c r="C14" t="s">
        <v>32</v>
      </c>
      <c r="D14" s="4">
        <v>0.074074</v>
      </c>
      <c r="E14" s="6">
        <f>D14*$B$2</f>
        <v>0.074074</v>
      </c>
      <c r="F14" t="s">
        <v>33</v>
      </c>
      <c r="G14" s="9">
        <f>E14*0.95000095</f>
        <v>0.07037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43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'Besoins'!$B$2*2</f>
        <v>2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'Besoins'!$B$2*2</f>
        <v>2</v>
      </c>
      <c r="E4" t="s">
        <v>33</v>
      </c>
    </row>
    <row r="5">
      <c r="A5">
        <v>3</v>
      </c>
      <c r="B5" t="s">
        <v>56</v>
      </c>
      <c r="C5" t="s">
        <v>57</v>
      </c>
      <c r="D5" s="6">
        <f>'Besoins'!$B$2*2</f>
        <v>2</v>
      </c>
      <c r="E5" t="s">
        <v>15</v>
      </c>
    </row>
    <row r="6">
      <c r="A6">
        <v>1</v>
      </c>
      <c r="B6" t="s">
        <v>58</v>
      </c>
      <c r="C6" t="s">
        <v>53</v>
      </c>
      <c r="D6" s="6">
        <f>'Besoins'!$B$2*0.1</f>
        <v>0.1</v>
      </c>
      <c r="E6" t="s">
        <v>3</v>
      </c>
    </row>
    <row r="7">
      <c r="A7">
        <v>2</v>
      </c>
      <c r="B7" t="s">
        <v>59</v>
      </c>
      <c r="C7" t="s">
        <v>57</v>
      </c>
      <c r="D7" s="6">
        <f>'Besoins'!$B$2*0.02</f>
        <v>0.02</v>
      </c>
      <c r="E7" t="s">
        <v>3</v>
      </c>
    </row>
    <row r="8">
      <c r="A8">
        <v>2</v>
      </c>
      <c r="B8" t="s">
        <v>60</v>
      </c>
      <c r="C8" t="s">
        <v>61</v>
      </c>
      <c r="D8" s="6">
        <f>'Besoins'!$B$2*0.1</f>
        <v>0.1</v>
      </c>
      <c r="E8" t="s">
        <v>3</v>
      </c>
    </row>
    <row r="9">
      <c r="A9">
        <v>2</v>
      </c>
      <c r="B9" t="s">
        <v>62</v>
      </c>
      <c r="C9" t="s">
        <v>53</v>
      </c>
      <c r="D9" s="6">
        <f>'Besoins'!$B$2*0.018</f>
        <v>0.018</v>
      </c>
      <c r="E9" t="s">
        <v>15</v>
      </c>
    </row>
    <row r="10">
      <c r="A10">
        <v>3</v>
      </c>
      <c r="B10" t="s">
        <v>63</v>
      </c>
      <c r="C10" t="s">
        <v>57</v>
      </c>
      <c r="D10" s="6">
        <f>'Besoins'!$B$2*0.006</f>
        <v>0.006</v>
      </c>
      <c r="E10" t="s">
        <v>15</v>
      </c>
    </row>
    <row r="11">
      <c r="A11">
        <v>3</v>
      </c>
      <c r="B11" t="s">
        <v>64</v>
      </c>
      <c r="C11" t="s">
        <v>53</v>
      </c>
      <c r="D11" s="6">
        <f>'Besoins'!$B$2*0.012</f>
        <v>0.012</v>
      </c>
      <c r="E11" t="s">
        <v>15</v>
      </c>
    </row>
    <row r="12">
      <c r="A12">
        <v>4</v>
      </c>
      <c r="B12" t="s">
        <v>65</v>
      </c>
      <c r="C12" t="s">
        <v>57</v>
      </c>
      <c r="D12" s="6">
        <f>'Besoins'!$B$2*0.012</f>
        <v>0.012</v>
      </c>
      <c r="E12" t="s">
        <v>33</v>
      </c>
    </row>
    <row r="13">
      <c r="A13">
        <v>1</v>
      </c>
      <c r="B13" t="s">
        <v>66</v>
      </c>
      <c r="C13" t="s">
        <v>61</v>
      </c>
      <c r="D13" s="6">
        <f>'Besoins'!$B$2*1</f>
        <v>1</v>
      </c>
      <c r="E13" t="s">
        <v>3</v>
      </c>
    </row>
    <row r="14">
      <c r="A14">
        <v>1</v>
      </c>
      <c r="B14" t="s">
        <v>67</v>
      </c>
      <c r="C14" t="s">
        <v>61</v>
      </c>
      <c r="D14" s="6">
        <f>'Besoins'!$B$2*1</f>
        <v>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75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