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<sst xmlns="http://schemas.openxmlformats.org/spreadsheetml/2006/main" count="128" uniqueCount="128">
  <si>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</si>
  <si>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</si>
  <si>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</si>
  <si>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</si>
  <si>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</si>
  <si>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</si>
  <si>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</si>
  <si>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</si>
  <si>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</si>
  <si>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</si>
  <si>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</si>
  <si>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</si>
  <si>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</si>
  <si>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</si>
  <si>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</si>
  <si>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</si>
  <si>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</si>
  <si>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</si>
  <si>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</si>
  <si>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</si>
  <si>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</si>
  <si>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</si>
  <si>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</si>
  <si>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</si>
  <si>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</si>
  <si>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</si>
  <si>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</si>
  <si>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</si>
  <si>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</si>
  <si>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</si>
  <si>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</si>
  <si>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</si>
  <si>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</si>
  <si>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</si>
  <si>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</si>
  <si>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</si>
  <si>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</si>
  <si>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</si>
  <si>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</si>
  <si>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</si>
  <si>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</si>
  <si>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</si>
  <si>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</si>
  <si>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</si>
  <si>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</si>
  <si>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</si>
  <si>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</si>
  <si>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</si>
  <si>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</si>
  <si>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</si>
  <si>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</si>
  <si>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</si>
  <si>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</si>
  <si>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</si>
  <si>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</si>
  <si>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</si>
  <si>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</si>
  <si>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</si>
  <si>
    <t>Recette</t>
  </si>
  <si>
    <t>#</t>
  </si>
  <si>
    <t>Verbe</t>
  </si>
  <si>
    <t>Étape</t>
  </si>
  <si>
    <t>Précision technique</t>
  </si>
  <si>
    <t>Durée</t>
  </si>
  <si>
    <t>MIROIR GROSEILLES SUR ASSIETE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</si>
  <si>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</si>
  <si>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</si>
  <si>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</si>
  <si>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</si>
  <si>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</si>
  <si>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</si>
  <si>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</si>
  <si>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</si>
  <si>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</si>
  <si>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</si>
  <si>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</si>
  <si>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</si>
  <si>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</si>
  <si>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</si>
  <si>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</si>
  <si>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</si>
  <si>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GROSEILLES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</si>
  <si>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</si>
  <si>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</si>
  <si>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</si>
  <si>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</si>
  <si>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</si>
  <si>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</si>
  <si>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</si>
  <si>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</si>
  <si>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</si>
  <si>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</si>
  <si>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</si>
  <si>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</si>
  <si>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</si>
  <si>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GROSEILLES</t>
  </si>
  <si>
    <t xml:space="preserve">            ↳ CREME FRAOECHE</t>
  </si>
  <si>
    <t xml:space="preserve">            ↳ PURE DE GROSEILLES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</si>
  <si>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</si>
  <si>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</si>
  <si>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</si>
  <si>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</si>
  <si>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GROSEILLES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</si>
  <si>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</si>
  <si>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</si>
  <si>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</si>
  <si>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</si>
  <si>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</si>
  <si>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</si>
  <si>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</si>
  <si>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</si>
  <si>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</si>
  <si>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</si>
  <si>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</si>
  <si>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GROSEILLES SUR ASSIETE</t>
  </si>
  <si>
    <t>MIROIR GROSEILLES SUR ASSIETE  00000655</t>
  </si>
  <si>
    <t>↳ 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</si>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</sst>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0.00505</v>
      </c>
      <c r="E17" s="6">
        <f>D17*$B$2</f>
        <v>0.00505</v>
      </c>
      <c r="F17" t="s">
        <v>23</v>
      </c>
      <c r="G17" s="9">
        <f>E17*0.003</f>
        <v>0.000015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0.333333</v>
      </c>
      <c r="E21" s="6">
        <f>D21*$B$2</f>
        <v>0.333333</v>
      </c>
      <c r="F21" t="s">
        <v>23</v>
      </c>
      <c r="G21" s="9">
        <f>E21*5.7016057016</f>
        <v>1.900533</v>
      </c>
    </row>
    <row r="22">
      <c r="A22" t="s" s="8">
        <v>53</v>
      </c>
      <c r="B22" t="s">
        <v>54</v>
      </c>
      <c r="C22" t="s">
        <v>52</v>
      </c>
      <c r="D22" s="4">
        <v>0.337778</v>
      </c>
      <c r="E22" s="6">
        <f>D22*$B$2</f>
        <v>0.337778</v>
      </c>
      <c r="F22" t="s">
        <v>23</v>
      </c>
      <c r="G22" s="9">
        <f>E22*6.4451957597</f>
        <v>2.177045</v>
      </c>
    </row>
    <row r="23">
      <c r="A23" t="s" s="8">
        <v>55</v>
      </c>
      <c r="B23" t="s">
        <v>56</v>
      </c>
      <c r="C23" t="s">
        <v>52</v>
      </c>
      <c r="D23" s="4">
        <v>0.01675</v>
      </c>
      <c r="E23" s="6">
        <f>D23*$B$2</f>
        <v>0.01675</v>
      </c>
      <c r="F23" t="s">
        <v>23</v>
      </c>
      <c r="G23" s="9">
        <f>E23*5.4537</f>
        <v>0.091349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75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64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80</v>
      </c>
      <c r="D4" s="6">
        <f>'Besoins'!$B$2*0.0333333333</f>
        <v>0.033333</v>
      </c>
      <c r="E4" t="s">
        <v>3</v>
      </c>
    </row>
    <row r="5">
      <c r="A5">
        <v>3</v>
      </c>
      <c r="B5" t="s">
        <v>83</v>
      </c>
      <c r="C5" t="s">
        <v>80</v>
      </c>
      <c r="D5" s="6">
        <f>'Besoins'!$B$2*0.023</f>
        <v>0.023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'Besoins'!$B$2*0.2</f>
        <v>0.2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'Besoins'!$B$2*0.005</f>
        <v>0.005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'Besoins'!$B$2*0.005</f>
        <v>0.005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'Besoins'!$B$2*0.002</f>
        <v>0.002</v>
      </c>
      <c r="E9" t="s">
        <v>15</v>
      </c>
    </row>
    <row r="10">
      <c r="A10">
        <v>3</v>
      </c>
      <c r="B10" t="s">
        <v>90</v>
      </c>
      <c r="C10" t="s">
        <v>87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91</v>
      </c>
      <c r="C11" t="s">
        <v>80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92</v>
      </c>
      <c r="C12" t="s">
        <v>87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93</v>
      </c>
      <c r="C13" t="s">
        <v>80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94</v>
      </c>
      <c r="C14" t="s">
        <v>87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95</v>
      </c>
      <c r="C15" t="s">
        <v>80</v>
      </c>
      <c r="D15" s="6">
        <f>'Besoins'!$B$2*0.046</f>
        <v>0.046</v>
      </c>
      <c r="E15" t="s">
        <v>15</v>
      </c>
    </row>
    <row r="16">
      <c r="A16">
        <v>3</v>
      </c>
      <c r="B16" t="s">
        <v>96</v>
      </c>
      <c r="C16" t="s">
        <v>87</v>
      </c>
      <c r="D16" s="6">
        <f>'Besoins'!$B$2*0.018</f>
        <v>0.018</v>
      </c>
      <c r="E16" t="s">
        <v>23</v>
      </c>
    </row>
    <row r="17">
      <c r="A17">
        <v>3</v>
      </c>
      <c r="B17" t="s">
        <v>97</v>
      </c>
      <c r="C17" t="s">
        <v>87</v>
      </c>
      <c r="D17" s="6">
        <f>'Besoins'!$B$2*0.01</f>
        <v>0.01</v>
      </c>
      <c r="E17" t="s">
        <v>23</v>
      </c>
    </row>
    <row r="18">
      <c r="A18">
        <v>3</v>
      </c>
      <c r="B18" t="s">
        <v>98</v>
      </c>
      <c r="C18" t="s">
        <v>80</v>
      </c>
      <c r="D18" s="6">
        <f>'Besoins'!$B$2*0.018</f>
        <v>0.018</v>
      </c>
      <c r="E18" t="s">
        <v>15</v>
      </c>
    </row>
    <row r="19">
      <c r="A19">
        <v>4</v>
      </c>
      <c r="B19" t="s">
        <v>99</v>
      </c>
      <c r="C19" t="s">
        <v>85</v>
      </c>
      <c r="D19" s="6">
        <f>'Besoins'!$B$2*0.2</f>
        <v>0.2</v>
      </c>
      <c r="E19" t="s">
        <v>3</v>
      </c>
    </row>
    <row r="20">
      <c r="A20">
        <v>4</v>
      </c>
      <c r="B20" t="s">
        <v>86</v>
      </c>
      <c r="C20" t="s">
        <v>87</v>
      </c>
      <c r="D20" s="6">
        <f>'Besoins'!$B$2*0.0108</f>
        <v>0.0108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'Besoins'!$B$2*0.0028</f>
        <v>0.0028</v>
      </c>
      <c r="E21" t="s">
        <v>23</v>
      </c>
    </row>
    <row r="22">
      <c r="A22">
        <v>3</v>
      </c>
      <c r="B22" t="s">
        <v>101</v>
      </c>
      <c r="C22" t="s">
        <v>85</v>
      </c>
      <c r="D22" s="6">
        <f>'Besoins'!$B$2*0.3</f>
        <v>0.3</v>
      </c>
      <c r="E22" t="s">
        <v>3</v>
      </c>
    </row>
    <row r="23">
      <c r="A23">
        <v>2</v>
      </c>
      <c r="B23" t="s">
        <v>102</v>
      </c>
      <c r="C23" t="s">
        <v>80</v>
      </c>
      <c r="D23" s="6">
        <f>'Besoins'!$B$2*0.0135</f>
        <v>0.0135</v>
      </c>
      <c r="E23" t="s">
        <v>15</v>
      </c>
    </row>
    <row r="24">
      <c r="A24">
        <v>3</v>
      </c>
      <c r="B24" t="s">
        <v>97</v>
      </c>
      <c r="C24" t="s">
        <v>87</v>
      </c>
      <c r="D24" s="6">
        <f>'Besoins'!$B$2*0.00675</f>
        <v>0.00675</v>
      </c>
      <c r="E24" t="s">
        <v>23</v>
      </c>
    </row>
    <row r="25">
      <c r="A25">
        <v>3</v>
      </c>
      <c r="B25" t="s">
        <v>103</v>
      </c>
      <c r="C25" t="s">
        <v>87</v>
      </c>
      <c r="D25" s="6">
        <f>'Besoins'!$B$2*0.00225</f>
        <v>0.00225</v>
      </c>
      <c r="E25" t="s">
        <v>23</v>
      </c>
    </row>
    <row r="26">
      <c r="A26">
        <v>3</v>
      </c>
      <c r="B26" t="s">
        <v>104</v>
      </c>
      <c r="C26" t="s">
        <v>87</v>
      </c>
      <c r="D26" s="6">
        <f>'Besoins'!$B$2*0.0045</f>
        <v>0.0045</v>
      </c>
      <c r="E26" t="s">
        <v>15</v>
      </c>
    </row>
    <row r="27">
      <c r="A27">
        <v>3</v>
      </c>
      <c r="B27" t="s">
        <v>101</v>
      </c>
      <c r="C27" t="s">
        <v>85</v>
      </c>
      <c r="D27" s="6">
        <f>'Besoins'!$B$2*0.15</f>
        <v>0.15</v>
      </c>
      <c r="E27" t="s">
        <v>3</v>
      </c>
    </row>
    <row r="28">
      <c r="A28">
        <v>1</v>
      </c>
      <c r="B28" t="s">
        <v>105</v>
      </c>
      <c r="C28" t="s">
        <v>80</v>
      </c>
      <c r="D28" s="6">
        <f>'Besoins'!$B$2*1</f>
        <v>1</v>
      </c>
      <c r="E28" t="s">
        <v>3</v>
      </c>
    </row>
    <row r="29">
      <c r="A29">
        <v>2</v>
      </c>
      <c r="B29" t="s">
        <v>106</v>
      </c>
      <c r="C29" t="s">
        <v>80</v>
      </c>
      <c r="D29" s="6">
        <f>'Besoins'!$B$2*1</f>
        <v>1</v>
      </c>
      <c r="E29" t="s">
        <v>23</v>
      </c>
    </row>
    <row r="30">
      <c r="A30">
        <v>3</v>
      </c>
      <c r="B30" t="s">
        <v>107</v>
      </c>
      <c r="C30" t="s">
        <v>87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92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93</v>
      </c>
      <c r="C32" t="s">
        <v>80</v>
      </c>
      <c r="D32" s="6">
        <f>'Besoins'!$B$2*0.3333333333</f>
        <v>0.333333</v>
      </c>
      <c r="E32" t="s">
        <v>23</v>
      </c>
    </row>
    <row r="33">
      <c r="A33">
        <v>4</v>
      </c>
      <c r="B33" t="s">
        <v>94</v>
      </c>
      <c r="C33" t="s">
        <v>87</v>
      </c>
      <c r="D33" s="6">
        <f>'Besoins'!$B$2*0.3333333333</f>
        <v>0.333333</v>
      </c>
      <c r="E33" t="s">
        <v>15</v>
      </c>
    </row>
    <row r="34">
      <c r="A34">
        <v>1</v>
      </c>
      <c r="B34" t="s">
        <v>108</v>
      </c>
      <c r="C34" t="s">
        <v>80</v>
      </c>
      <c r="D34" s="6">
        <f>'Besoins'!$B$2*1</f>
        <v>1</v>
      </c>
      <c r="E34" t="s">
        <v>3</v>
      </c>
    </row>
    <row r="35">
      <c r="A35">
        <v>2</v>
      </c>
      <c r="B35" t="s">
        <v>109</v>
      </c>
      <c r="C35" t="s">
        <v>85</v>
      </c>
      <c r="D35" s="6">
        <f>'Besoins'!$B$2*1</f>
        <v>1</v>
      </c>
      <c r="E35" t="s">
        <v>3</v>
      </c>
    </row>
    <row r="36">
      <c r="A36">
        <v>2</v>
      </c>
      <c r="B36" t="s">
        <v>110</v>
      </c>
      <c r="C36" t="s">
        <v>85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85</v>
      </c>
      <c r="D37" s="6">
        <f>'Besoins'!$B$2*2</f>
        <v>2</v>
      </c>
      <c r="E37" t="s">
        <v>3</v>
      </c>
    </row>
    <row r="38">
      <c r="A38">
        <v>2</v>
      </c>
      <c r="B38" t="s">
        <v>112</v>
      </c>
      <c r="C38" t="s">
        <v>85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85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"00000655 · CARTE · référence : "&amp;Besoins!B3&amp;" "&amp;Besoins!C3&amp;" · multiplicateur réglable sur la feuille ""Besoins"""</f>
        <v>00000655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127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