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<sst xmlns="http://schemas.openxmlformats.org/spreadsheetml/2006/main" count="112" uniqueCount="112">
  <si>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</si>
  <si>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</si>
  <si>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</si>
  <si>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</si>
  <si>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</si>
  <si>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</si>
  <si>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</si>
  <si>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</si>
  <si>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</si>
  <si>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</si>
  <si>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</si>
  <si>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</si>
  <si>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</si>
  <si>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</si>
  <si>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</si>
  <si>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</si>
  <si>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00000022</t>
  </si>
  <si>
    <t>BROYAGE D'AMANDES 50/50</t>
  </si>
  <si>
    <t>Eléments divers</t>
  </si>
  <si>
    <t>00000013</t>
  </si>
  <si>
    <t>ESSENCE DE CAF</t>
  </si>
  <si>
    <t>lt</t>
  </si>
  <si>
    <t>00000002</t>
  </si>
  <si>
    <t>FARINE (FLEUR DE FROMENT)</t>
  </si>
  <si>
    <t>00000048</t>
  </si>
  <si>
    <t>BEURRE</t>
  </si>
  <si>
    <t>Produits frais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</si>
  <si>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</si>
  <si>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</si>
  <si>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</si>
  <si>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</si>
  <si>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</si>
  <si>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</si>
  <si>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</si>
  <si>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</si>
  <si>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</si>
  <si>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</si>
  <si>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</si>
  <si>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</si>
  <si>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</si>
  <si>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</si>
  <si>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</si>
  <si>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</si>
  <si>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</si>
  <si>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</si>
  <si>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</si>
  <si>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</si>
  <si>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</si>
  <si>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</si>
  <si>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</si>
  <si>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</si>
  <si>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</si>
  <si>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</si>
  <si>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</si>
  <si>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</si>
  <si>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</si>
  <si>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</si>
  <si>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</si>
  <si>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</si>
  <si>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</si>
  <si>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</si>
  <si>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</si>
  <si>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JAVANAIS SUR ASSIETE</t>
  </si>
  <si>
    <t>JAVANAIS</t>
  </si>
  <si>
    <t>BISCUIT JAVANAIS (FEUILLES)</t>
  </si>
  <si>
    <t>BISCUIT JAVANAIS</t>
  </si>
  <si>
    <t>CRÈME AU BEURRE CAFÉ</t>
  </si>
  <si>
    <t>CRÈME AU BEURRE</t>
  </si>
  <si>
    <t>GANACHE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</si>
  <si>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</si>
  <si>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</si>
  <si>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</si>
  <si>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</si>
  <si>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</si>
  <si>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</si>
  <si>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JAVANAIS</t>
  </si>
  <si>
    <t xml:space="preserve">        ↳ BISCUIT JAVANAIS (FEUILLES)</t>
  </si>
  <si>
    <t xml:space="preserve">            ↳ BISCUIT JAVANAIS</t>
  </si>
  <si>
    <t xml:space="preserve">                ↳ BROYAGE D'AMANDES 50/50</t>
  </si>
  <si>
    <t>matiere</t>
  </si>
  <si>
    <t xml:space="preserve">                ↳ BLANC D'OEUF (P) (conv.)</t>
  </si>
  <si>
    <t>conversion</t>
  </si>
  <si>
    <t xml:space="preserve">                ↳ FARINE (FLEUR DE FROMENT)</t>
  </si>
  <si>
    <t xml:space="preserve">                ↳ SUCRE (S2)</t>
  </si>
  <si>
    <t xml:space="preserve">            ↳ papier silicone</t>
  </si>
  <si>
    <t xml:space="preserve">        ↳ CRÈME AU BEURRE CAFÉ</t>
  </si>
  <si>
    <t xml:space="preserve">            ↳ CRÈME AU BEURRE</t>
  </si>
  <si>
    <t xml:space="preserve">                ↳ EAU</t>
  </si>
  <si>
    <t xml:space="preserve">                ↳ OEUF (P) (conv.)</t>
  </si>
  <si>
    <t xml:space="preserve">                ↳ BEURRE</t>
  </si>
  <si>
    <t xml:space="preserve">            ↳ ESSENCE DE CAF</t>
  </si>
  <si>
    <t xml:space="preserve">        ↳ GANACHE</t>
  </si>
  <si>
    <t xml:space="preserve">            ↳ CHOCOLAT 835</t>
  </si>
  <si>
    <t xml:space="preserve">            ↳ LAIT</t>
  </si>
  <si>
    <t xml:space="preserve">            ↳ MIEL LIQUIDE (MELI)</t>
  </si>
  <si>
    <t xml:space="preserve">            ↳ BEURRE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</si>
  <si>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</si>
  <si>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</si>
  <si>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</si>
  <si>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</si>
  <si>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</si>
  <si>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</si>
  <si>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JAVANAIS SUR ASSIETE</t>
  </si>
  <si>
    <t>JAVANAIS SUR ASSIETE  00000649</t>
  </si>
  <si>
    <t>↳ JAVANAIS  00000095</t>
  </si>
  <si>
    <t>↳ BISCUIT JAVANAIS (FEUILLES)  00000091</t>
  </si>
  <si>
    <t>↳ BISCUIT JAVANAIS  00000296</t>
  </si>
  <si>
    <t>↳ CRÈME AU BEURRE CAFÉ  00000094</t>
  </si>
  <si>
    <t>↳ CRÈME AU BEURRE  00000093</t>
  </si>
  <si>
    <t>↳ GANACHE  00000066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</si>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</sst>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0.002167</v>
      </c>
      <c r="E7" s="6">
        <f>D7*$B$2</f>
        <v>0.002167</v>
      </c>
      <c r="F7" t="s">
        <v>15</v>
      </c>
      <c r="G7" s="9">
        <f>E7*3.1242193509</f>
        <v>0.00677</v>
      </c>
    </row>
    <row r="8">
      <c r="A8" t="s" s="8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15</v>
      </c>
      <c r="G8" s="9">
        <f>E8*3.3465666667</f>
        <v>0.066931</v>
      </c>
    </row>
    <row r="9">
      <c r="A9" t="s" s="8">
        <v>19</v>
      </c>
      <c r="B9" t="s">
        <v>20</v>
      </c>
      <c r="C9" t="s">
        <v>18</v>
      </c>
      <c r="D9" s="4">
        <v>0.000833</v>
      </c>
      <c r="E9" s="6">
        <f>D9*$B$2</f>
        <v>0.000833</v>
      </c>
      <c r="F9" t="s">
        <v>21</v>
      </c>
      <c r="G9" s="9">
        <f>E9*8.6797719088</f>
        <v>0.00723</v>
      </c>
    </row>
    <row r="10">
      <c r="A10" t="s" s="8">
        <v>22</v>
      </c>
      <c r="B10" t="s">
        <v>23</v>
      </c>
      <c r="C10" t="s">
        <v>18</v>
      </c>
      <c r="D10" s="4">
        <v>0.0025</v>
      </c>
      <c r="E10" s="6">
        <f>D10*$B$2</f>
        <v>0.0025</v>
      </c>
      <c r="F10" t="s">
        <v>15</v>
      </c>
      <c r="G10" s="9">
        <f>E10*0.022064</f>
        <v>0.000055</v>
      </c>
    </row>
    <row r="11">
      <c r="A11" t="s" s="8">
        <v>24</v>
      </c>
      <c r="B11" t="s">
        <v>25</v>
      </c>
      <c r="C11" t="s">
        <v>26</v>
      </c>
      <c r="D11" s="4">
        <v>0.0255</v>
      </c>
      <c r="E11" s="6">
        <f>D11*$B$2</f>
        <v>0.0255</v>
      </c>
      <c r="F11" t="s">
        <v>15</v>
      </c>
      <c r="G11" s="9">
        <f>E11*3.9514</f>
        <v>0.100761</v>
      </c>
    </row>
    <row r="12">
      <c r="A12" t="s" s="8">
        <v>27</v>
      </c>
      <c r="B12" t="s">
        <v>28</v>
      </c>
      <c r="C12" t="s">
        <v>26</v>
      </c>
      <c r="D12" s="4">
        <v>0.033333</v>
      </c>
      <c r="E12" s="6">
        <f>D12*$B$2</f>
        <v>0.033333</v>
      </c>
      <c r="F12" t="s">
        <v>3</v>
      </c>
      <c r="G12" s="9">
        <f>E12*1.9831198312</f>
        <v>0.066103</v>
      </c>
    </row>
    <row r="13">
      <c r="A13" t="s" s="8">
        <v>29</v>
      </c>
      <c r="B13" t="s">
        <v>30</v>
      </c>
      <c r="C13" t="s">
        <v>26</v>
      </c>
      <c r="D13" s="4">
        <v>0.0625</v>
      </c>
      <c r="E13" s="6">
        <f>D13*$B$2</f>
        <v>0.0625</v>
      </c>
      <c r="F13" t="s">
        <v>3</v>
      </c>
      <c r="G13" s="9">
        <f>E13*1.4378</f>
        <v>0.089863</v>
      </c>
    </row>
    <row r="14">
      <c r="A14" t="s" s="8">
        <v>31</v>
      </c>
      <c r="B14" t="s">
        <v>32</v>
      </c>
      <c r="C14" t="s">
        <v>33</v>
      </c>
      <c r="D14" s="4">
        <v>0.066667</v>
      </c>
      <c r="E14" s="6">
        <f>D14*$B$2</f>
        <v>0.066667</v>
      </c>
      <c r="F14" t="s">
        <v>3</v>
      </c>
      <c r="G14" s="9">
        <f>E14*0.892395538</f>
        <v>0.059493</v>
      </c>
    </row>
    <row r="15">
      <c r="A15" t="s" s="8">
        <v>34</v>
      </c>
      <c r="B15" t="s">
        <v>35</v>
      </c>
      <c r="C15" t="s">
        <v>33</v>
      </c>
      <c r="D15" s="4">
        <v>0.033333</v>
      </c>
      <c r="E15" s="6">
        <f>D15*$B$2</f>
        <v>0.033333</v>
      </c>
      <c r="F15" t="s">
        <v>3</v>
      </c>
      <c r="G15" s="9">
        <f>E15*1.6113161132</f>
        <v>0.05371</v>
      </c>
    </row>
    <row r="16">
      <c r="A16" t="s" s="8">
        <v>36</v>
      </c>
      <c r="B16" t="s">
        <v>37</v>
      </c>
      <c r="C16" t="s">
        <v>38</v>
      </c>
      <c r="D16" s="4">
        <v>0.416667</v>
      </c>
      <c r="E16" s="6">
        <f>D16*$B$2</f>
        <v>0.416667</v>
      </c>
      <c r="F16" t="s">
        <v>3</v>
      </c>
      <c r="G16" s="9">
        <f>E16*0.269999784</f>
        <v>0.1125</v>
      </c>
    </row>
    <row r="17">
      <c r="A17" t="s" s="8">
        <v>39</v>
      </c>
      <c r="B17" t="s">
        <v>40</v>
      </c>
      <c r="C17" t="s">
        <v>41</v>
      </c>
      <c r="D17" s="4">
        <v>0.1</v>
      </c>
      <c r="E17" s="6">
        <f>D17*$B$2</f>
        <v>0.1</v>
      </c>
      <c r="F17" t="s">
        <v>3</v>
      </c>
      <c r="G17" s="9">
        <f>E17*0.2479</f>
        <v>0.02479</v>
      </c>
    </row>
    <row r="18">
      <c r="A18" t="s" s="8">
        <v>42</v>
      </c>
      <c r="B18" t="s">
        <v>43</v>
      </c>
      <c r="C18" t="s">
        <v>44</v>
      </c>
      <c r="D18" s="4">
        <v>0.004167</v>
      </c>
      <c r="E18" s="6">
        <f>D18*$B$2</f>
        <v>0.004167</v>
      </c>
      <c r="F18" t="s">
        <v>21</v>
      </c>
      <c r="G18" s="9">
        <f>E18*0.00299976</f>
        <v>0.000013</v>
      </c>
    </row>
    <row r="19">
      <c r="A19" t="s" s="8">
        <v>45</v>
      </c>
      <c r="B19" t="s">
        <v>46</v>
      </c>
      <c r="C19" t="s">
        <v>38</v>
      </c>
      <c r="D19" s="4">
        <v>0.001167</v>
      </c>
      <c r="E19" s="6">
        <f>D19*$B$2</f>
        <v>0.001167</v>
      </c>
      <c r="F19" t="s">
        <v>21</v>
      </c>
      <c r="G19" s="9">
        <f>E19*0.599728649</f>
        <v>0.0007</v>
      </c>
    </row>
    <row r="20">
      <c r="A20" t="s" s="8">
        <v>47</v>
      </c>
      <c r="B20" t="s">
        <v>48</v>
      </c>
      <c r="C20" t="s">
        <v>49</v>
      </c>
      <c r="D20" s="4">
        <v>0.1</v>
      </c>
      <c r="E20" s="6">
        <f>D20*$B$2</f>
        <v>0.1</v>
      </c>
      <c r="F20" t="s">
        <v>3</v>
      </c>
      <c r="G20" s="9">
        <f>E20*0.0632128</f>
        <v>0.006321</v>
      </c>
    </row>
    <row r="21">
      <c r="A21" t="s" s="8">
        <v>50</v>
      </c>
      <c r="B21" t="s">
        <v>51</v>
      </c>
      <c r="C21" t="s">
        <v>52</v>
      </c>
      <c r="D21" s="4">
        <v>0.000333</v>
      </c>
      <c r="E21" s="6">
        <f>D21*$B$2</f>
        <v>0.000333</v>
      </c>
      <c r="F21" t="s">
        <v>15</v>
      </c>
      <c r="G21" s="9">
        <f>E21*4.0446446446</f>
        <v>0.001347</v>
      </c>
    </row>
    <row r="22">
      <c r="A22" t="s" s="8">
        <v>53</v>
      </c>
      <c r="B22" t="s">
        <v>54</v>
      </c>
      <c r="C22" t="s">
        <v>52</v>
      </c>
      <c r="D22" s="4">
        <v>0.019167</v>
      </c>
      <c r="E22" s="6">
        <f>D22*$B$2</f>
        <v>0.019167</v>
      </c>
      <c r="F22" t="s">
        <v>15</v>
      </c>
      <c r="G22" s="9">
        <f>E22*0.9499834785</f>
        <v>0.018208</v>
      </c>
    </row>
    <row r="23">
      <c r="A23"/>
      <c r="B23"/>
      <c r="C23"/>
      <c r="D23"/>
      <c r="E23"/>
      <c r="F23" t="s" s="10">
        <v>55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60</v>
      </c>
      <c r="F1" t="s" s="7">
        <v>61</v>
      </c>
    </row>
    <row r="2">
      <c r="A2" t="s">
        <v>62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66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67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68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69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62</v>
      </c>
      <c r="C2" t="s">
        <v>74</v>
      </c>
      <c r="D2" s="6">
        <f>'Besoins'!$B$2*1</f>
        <v>1</v>
      </c>
      <c r="E2" t="s">
        <v>3</v>
      </c>
    </row>
    <row r="3">
      <c r="A3">
        <v>1</v>
      </c>
      <c r="B3" t="s">
        <v>75</v>
      </c>
      <c r="C3" t="s">
        <v>74</v>
      </c>
      <c r="D3" s="6">
        <f>'Besoins'!$B$2*1</f>
        <v>1</v>
      </c>
      <c r="E3" t="s">
        <v>3</v>
      </c>
    </row>
    <row r="4">
      <c r="A4">
        <v>2</v>
      </c>
      <c r="B4" t="s">
        <v>76</v>
      </c>
      <c r="C4" t="s">
        <v>74</v>
      </c>
      <c r="D4" s="6">
        <f>'Besoins'!$B$2*0.1</f>
        <v>0.1</v>
      </c>
      <c r="E4" t="s">
        <v>3</v>
      </c>
    </row>
    <row r="5">
      <c r="A5">
        <v>3</v>
      </c>
      <c r="B5" t="s">
        <v>77</v>
      </c>
      <c r="C5" t="s">
        <v>74</v>
      </c>
      <c r="D5" s="6">
        <f>'Besoins'!$B$2*0.043</f>
        <v>0.043</v>
      </c>
      <c r="E5" t="s">
        <v>15</v>
      </c>
    </row>
    <row r="6">
      <c r="A6">
        <v>4</v>
      </c>
      <c r="B6" t="s">
        <v>78</v>
      </c>
      <c r="C6" t="s">
        <v>79</v>
      </c>
      <c r="D6" s="6">
        <f>'Besoins'!$B$2*0.02</f>
        <v>0.02</v>
      </c>
      <c r="E6" t="s">
        <v>15</v>
      </c>
    </row>
    <row r="7">
      <c r="A7">
        <v>4</v>
      </c>
      <c r="B7" t="s">
        <v>80</v>
      </c>
      <c r="C7" t="s">
        <v>81</v>
      </c>
      <c r="D7" s="6">
        <f>'Besoins'!$B$2*0.2</f>
        <v>0.2</v>
      </c>
      <c r="E7" t="s">
        <v>3</v>
      </c>
    </row>
    <row r="8">
      <c r="A8">
        <v>4</v>
      </c>
      <c r="B8" t="s">
        <v>82</v>
      </c>
      <c r="C8" t="s">
        <v>79</v>
      </c>
      <c r="D8" s="6">
        <f>'Besoins'!$B$2*0.0025</f>
        <v>0.0025</v>
      </c>
      <c r="E8" t="s">
        <v>15</v>
      </c>
    </row>
    <row r="9">
      <c r="A9">
        <v>4</v>
      </c>
      <c r="B9" t="s">
        <v>80</v>
      </c>
      <c r="C9" t="s">
        <v>81</v>
      </c>
      <c r="D9" s="6">
        <f>'Besoins'!$B$2*0.3</f>
        <v>0.3</v>
      </c>
      <c r="E9" t="s">
        <v>3</v>
      </c>
    </row>
    <row r="10">
      <c r="A10">
        <v>4</v>
      </c>
      <c r="B10" t="s">
        <v>83</v>
      </c>
      <c r="C10" t="s">
        <v>79</v>
      </c>
      <c r="D10" s="6">
        <f>'Besoins'!$B$2*0.0025</f>
        <v>0.0025</v>
      </c>
      <c r="E10" t="s">
        <v>15</v>
      </c>
    </row>
    <row r="11">
      <c r="A11">
        <v>3</v>
      </c>
      <c r="B11" t="s">
        <v>84</v>
      </c>
      <c r="C11" t="s">
        <v>79</v>
      </c>
      <c r="D11" s="6">
        <f>'Besoins'!$B$2*0.1</f>
        <v>0.1</v>
      </c>
      <c r="E11" t="s">
        <v>3</v>
      </c>
    </row>
    <row r="12">
      <c r="A12">
        <v>2</v>
      </c>
      <c r="B12" t="s">
        <v>85</v>
      </c>
      <c r="C12" t="s">
        <v>74</v>
      </c>
      <c r="D12" s="6">
        <f>'Besoins'!$B$2*0.0508333333</f>
        <v>0.050833</v>
      </c>
      <c r="E12" t="s">
        <v>15</v>
      </c>
    </row>
    <row r="13">
      <c r="A13">
        <v>3</v>
      </c>
      <c r="B13" t="s">
        <v>86</v>
      </c>
      <c r="C13" t="s">
        <v>74</v>
      </c>
      <c r="D13" s="6">
        <f>'Besoins'!$B$2*0.05</f>
        <v>0.05</v>
      </c>
      <c r="E13" t="s">
        <v>15</v>
      </c>
    </row>
    <row r="14">
      <c r="A14">
        <v>4</v>
      </c>
      <c r="B14" t="s">
        <v>83</v>
      </c>
      <c r="C14" t="s">
        <v>79</v>
      </c>
      <c r="D14" s="6">
        <f>'Besoins'!$B$2*0.0166666667</f>
        <v>0.016667</v>
      </c>
      <c r="E14" t="s">
        <v>15</v>
      </c>
    </row>
    <row r="15">
      <c r="A15">
        <v>4</v>
      </c>
      <c r="B15" t="s">
        <v>87</v>
      </c>
      <c r="C15" t="s">
        <v>79</v>
      </c>
      <c r="D15" s="6">
        <f>'Besoins'!$B$2*0.0041666667</f>
        <v>0.004167</v>
      </c>
      <c r="E15" t="s">
        <v>21</v>
      </c>
    </row>
    <row r="16">
      <c r="A16">
        <v>4</v>
      </c>
      <c r="B16" t="s">
        <v>88</v>
      </c>
      <c r="C16" t="s">
        <v>81</v>
      </c>
      <c r="D16" s="6">
        <f>'Besoins'!$B$2*0.1666666667</f>
        <v>0.166667</v>
      </c>
      <c r="E16" t="s">
        <v>3</v>
      </c>
    </row>
    <row r="17">
      <c r="A17">
        <v>4</v>
      </c>
      <c r="B17" t="s">
        <v>89</v>
      </c>
      <c r="C17" t="s">
        <v>79</v>
      </c>
      <c r="D17" s="6">
        <f>'Besoins'!$B$2*0.025</f>
        <v>0.025</v>
      </c>
      <c r="E17" t="s">
        <v>15</v>
      </c>
    </row>
    <row r="18">
      <c r="A18">
        <v>3</v>
      </c>
      <c r="B18" t="s">
        <v>90</v>
      </c>
      <c r="C18" t="s">
        <v>79</v>
      </c>
      <c r="D18" s="6">
        <f>'Besoins'!$B$2*0.0008333333</f>
        <v>0.000833</v>
      </c>
      <c r="E18" t="s">
        <v>21</v>
      </c>
    </row>
    <row r="19">
      <c r="A19">
        <v>2</v>
      </c>
      <c r="B19" t="s">
        <v>91</v>
      </c>
      <c r="C19" t="s">
        <v>74</v>
      </c>
      <c r="D19" s="6">
        <f>'Besoins'!$B$2*0.0041666667</f>
        <v>0.004167</v>
      </c>
      <c r="E19" t="s">
        <v>15</v>
      </c>
    </row>
    <row r="20">
      <c r="A20">
        <v>3</v>
      </c>
      <c r="B20" t="s">
        <v>92</v>
      </c>
      <c r="C20" t="s">
        <v>79</v>
      </c>
      <c r="D20" s="6">
        <f>'Besoins'!$B$2*0.0021666667</f>
        <v>0.002167</v>
      </c>
      <c r="E20" t="s">
        <v>15</v>
      </c>
    </row>
    <row r="21">
      <c r="A21">
        <v>3</v>
      </c>
      <c r="B21" t="s">
        <v>93</v>
      </c>
      <c r="C21" t="s">
        <v>79</v>
      </c>
      <c r="D21" s="6">
        <f>'Besoins'!$B$2*0.0011666667</f>
        <v>0.001167</v>
      </c>
      <c r="E21" t="s">
        <v>21</v>
      </c>
    </row>
    <row r="22">
      <c r="A22">
        <v>3</v>
      </c>
      <c r="B22" t="s">
        <v>94</v>
      </c>
      <c r="C22" t="s">
        <v>79</v>
      </c>
      <c r="D22" s="6">
        <f>'Besoins'!$B$2*0.0003333333</f>
        <v>0.000333</v>
      </c>
      <c r="E22" t="s">
        <v>15</v>
      </c>
    </row>
    <row r="23">
      <c r="A23">
        <v>3</v>
      </c>
      <c r="B23" t="s">
        <v>95</v>
      </c>
      <c r="C23" t="s">
        <v>79</v>
      </c>
      <c r="D23" s="6">
        <f>'Besoins'!$B$2*0.0005</f>
        <v>0.0005</v>
      </c>
      <c r="E23" t="s">
        <v>15</v>
      </c>
    </row>
    <row r="24">
      <c r="A24">
        <v>1</v>
      </c>
      <c r="B24" t="s">
        <v>96</v>
      </c>
      <c r="C24" t="s">
        <v>74</v>
      </c>
      <c r="D24" s="6">
        <f>'Besoins'!$B$2*1</f>
        <v>1</v>
      </c>
      <c r="E24" t="s">
        <v>3</v>
      </c>
    </row>
    <row r="25">
      <c r="A25">
        <v>2</v>
      </c>
      <c r="B25" t="s">
        <v>97</v>
      </c>
      <c r="C25" t="s">
        <v>81</v>
      </c>
      <c r="D25" s="6">
        <f>'Besoins'!$B$2*1</f>
        <v>1</v>
      </c>
      <c r="E25" t="s">
        <v>3</v>
      </c>
    </row>
    <row r="26">
      <c r="A26">
        <v>2</v>
      </c>
      <c r="B26" t="s">
        <v>98</v>
      </c>
      <c r="C26" t="s">
        <v>81</v>
      </c>
      <c r="D26" s="6">
        <f>'Besoins'!$B$2*1</f>
        <v>1</v>
      </c>
      <c r="E26" t="s">
        <v>3</v>
      </c>
    </row>
    <row r="27">
      <c r="A27">
        <v>2</v>
      </c>
      <c r="B27" t="s">
        <v>99</v>
      </c>
      <c r="C27" t="s">
        <v>81</v>
      </c>
      <c r="D27" s="6">
        <f>'Besoins'!$B$2*2</f>
        <v>2</v>
      </c>
      <c r="E27" t="s">
        <v>3</v>
      </c>
    </row>
    <row r="28">
      <c r="A28">
        <v>2</v>
      </c>
      <c r="B28" t="s">
        <v>100</v>
      </c>
      <c r="C28" t="s">
        <v>81</v>
      </c>
      <c r="D28" s="6">
        <f>'Besoins'!$B$2*1</f>
        <v>1</v>
      </c>
      <c r="E28" t="s">
        <v>3</v>
      </c>
    </row>
    <row r="29">
      <c r="A29">
        <v>2</v>
      </c>
      <c r="B29" t="s">
        <v>101</v>
      </c>
      <c r="C29" t="s">
        <v>81</v>
      </c>
      <c r="D29" s="6">
        <f>'Besoins'!$B$2*1</f>
        <v>1</v>
      </c>
      <c r="E2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102</v>
      </c>
      <c r="B1"/>
      <c r="C1"/>
      <c r="D1"/>
    </row>
    <row r="2">
      <c r="A2" t="str" s="13">
        <f>"00000649 · CARTE · référence : "&amp;Besoins!B3&amp;" "&amp;Besoins!C3&amp;" · multiplicateur réglable sur la feuille ""Besoins"""</f>
        <v>00000649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108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109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110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111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2026-09-15T12:37:48Z</dcterms:created>
  <dc:title>JAVANAIS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2026-09-15T12:37:48Z</dcterms:modified>
  <cp:revision>1</cp:revision>
</cp:coreProperties>
</file>