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<sst xmlns="http://schemas.openxmlformats.org/spreadsheetml/2006/main" count="107" uniqueCount="107">
  <si>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</si>
  <si>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</si>
  <si>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</si>
  <si>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</si>
  <si>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</si>
  <si>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</si>
  <si>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</si>
  <si>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</si>
  <si>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</si>
  <si>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</si>
  <si>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</si>
  <si>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</si>
  <si>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</si>
  <si>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</si>
  <si>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</si>
  <si>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</si>
  <si>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</si>
  <si>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</si>
  <si>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</si>
  <si>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</si>
  <si>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</si>
  <si>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</si>
  <si>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</si>
  <si>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</si>
  <si>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</si>
  <si>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</si>
  <si>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</si>
  <si>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</si>
  <si>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</si>
  <si>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</si>
  <si>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</si>
  <si>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</si>
  <si>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00000021</t>
  </si>
  <si>
    <t>AMANDES FFILES</t>
  </si>
  <si>
    <t>Oléagineux et noix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</si>
  <si>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</si>
  <si>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</si>
  <si>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</si>
  <si>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</si>
  <si>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</si>
  <si>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</si>
  <si>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</si>
  <si>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</si>
  <si>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00000734</t>
  </si>
  <si>
    <t>ASSIETE DE 25 CM.</t>
  </si>
  <si>
    <t>Petit matériel (moules, plaques, vaisselle)</t>
  </si>
  <si>
    <t>00000733</t>
  </si>
  <si>
    <t>GRILLES  PATISSERIE</t>
  </si>
  <si>
    <t>00000730</t>
  </si>
  <si>
    <t>MOULE  CAKE (25*10*10 CM)</t>
  </si>
  <si>
    <t>Total</t>
  </si>
  <si>
    <t>Recette</t>
  </si>
  <si>
    <t>#</t>
  </si>
  <si>
    <t>Verbe</t>
  </si>
  <si>
    <t>Étape</t>
  </si>
  <si>
    <t>Précision technique</t>
  </si>
  <si>
    <t>Durée</t>
  </si>
  <si>
    <t>AMANDIN SUR ASSIETE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</si>
  <si>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</si>
  <si>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</si>
  <si>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</si>
  <si>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</si>
  <si>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</si>
  <si>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</si>
  <si>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</si>
  <si>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</si>
  <si>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</si>
  <si>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</si>
  <si>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</si>
  <si>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</si>
  <si>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</si>
  <si>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ASSIETE DE 25 CM.</t>
  </si>
  <si>
    <t>matiere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</si>
  <si>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</si>
  <si>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</si>
  <si>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</si>
  <si>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</si>
  <si>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</si>
  <si>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</si>
  <si>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</si>
  <si>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AMANDIN EN TRANCHE</t>
  </si>
  <si>
    <t xml:space="preserve">        ↳ AMANDIN (650 GR,RECTANGULAIRE)</t>
  </si>
  <si>
    <t xml:space="preserve">            ↳ BISCUIT-CAKE D'AMANDIN</t>
  </si>
  <si>
    <t xml:space="preserve">                ↳ BLANC D'OEUF (P) (conv.)</t>
  </si>
  <si>
    <t>conversion</t>
  </si>
  <si>
    <t xml:space="preserve">                ↳ SUCRE (S2)</t>
  </si>
  <si>
    <t xml:space="preserve">                ↳ JAUNE D'OEUF (P) (conv.)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</si>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</sst>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0.286207</v>
      </c>
      <c r="E7" s="6">
        <f>D7*$B$2</f>
        <v>0.286207</v>
      </c>
      <c r="F7" t="s">
        <v>15</v>
      </c>
      <c r="G7" s="8">
        <f>E7*0.0042999984</f>
        <v>0.001231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0.364828</v>
      </c>
      <c r="E9" s="6">
        <f>D9*$B$2</f>
        <v>0.364828</v>
      </c>
      <c r="F9" t="s">
        <v>21</v>
      </c>
      <c r="G9" s="8">
        <f>E9*0.6544634363</f>
        <v>0.238767</v>
      </c>
    </row>
    <row r="10">
      <c r="A10" t="s" s="9">
        <v>22</v>
      </c>
      <c r="B10" t="s">
        <v>23</v>
      </c>
      <c r="C10" t="s">
        <v>24</v>
      </c>
      <c r="D10" s="4">
        <v>0.033333</v>
      </c>
      <c r="E10" s="6">
        <f>D10*$B$2</f>
        <v>0.033333</v>
      </c>
      <c r="F10" t="s">
        <v>3</v>
      </c>
      <c r="G10" s="8">
        <f>E10*1.6113161132</f>
        <v>0.05371</v>
      </c>
    </row>
    <row r="11">
      <c r="A11" t="s" s="9">
        <v>25</v>
      </c>
      <c r="B11" t="s">
        <v>26</v>
      </c>
      <c r="C11" t="s">
        <v>24</v>
      </c>
      <c r="D11" s="4">
        <v>0.033333</v>
      </c>
      <c r="E11" s="6">
        <f>D11*$B$2</f>
        <v>0.033333</v>
      </c>
      <c r="F11" t="s">
        <v>3</v>
      </c>
      <c r="G11" s="8">
        <f>E11*1.9831198312</f>
        <v>0.066103</v>
      </c>
    </row>
    <row r="12">
      <c r="A12" t="s" s="9">
        <v>27</v>
      </c>
      <c r="B12" t="s">
        <v>28</v>
      </c>
      <c r="C12" t="s">
        <v>29</v>
      </c>
      <c r="D12" s="4">
        <v>0.066667</v>
      </c>
      <c r="E12" s="6">
        <f>D12*$B$2</f>
        <v>0.066667</v>
      </c>
      <c r="F12" t="s">
        <v>3</v>
      </c>
      <c r="G12" s="8">
        <f>E12*0.892395538</f>
        <v>0.059493</v>
      </c>
    </row>
    <row r="13">
      <c r="A13" t="s" s="9">
        <v>30</v>
      </c>
      <c r="B13" t="s">
        <v>31</v>
      </c>
      <c r="C13" t="s">
        <v>29</v>
      </c>
      <c r="D13" s="4">
        <v>0.0625</v>
      </c>
      <c r="E13" s="6">
        <f>D13*$B$2</f>
        <v>0.0625</v>
      </c>
      <c r="F13" t="s">
        <v>3</v>
      </c>
      <c r="G13" s="8">
        <f>E13*1.4378</f>
        <v>0.089863</v>
      </c>
    </row>
    <row r="14">
      <c r="A14" t="s" s="9">
        <v>32</v>
      </c>
      <c r="B14" t="s">
        <v>33</v>
      </c>
      <c r="C14" t="s">
        <v>34</v>
      </c>
      <c r="D14" s="4">
        <v>0.02</v>
      </c>
      <c r="E14" s="6">
        <f>D14*$B$2</f>
        <v>0.02</v>
      </c>
      <c r="F14" t="s">
        <v>21</v>
      </c>
      <c r="G14" s="8">
        <f>E14*7.13934</f>
        <v>0.142787</v>
      </c>
    </row>
    <row r="15">
      <c r="A15" t="s" s="9">
        <v>35</v>
      </c>
      <c r="B15" t="s">
        <v>36</v>
      </c>
      <c r="C15" t="s">
        <v>37</v>
      </c>
      <c r="D15" s="4">
        <v>0.4</v>
      </c>
      <c r="E15" s="6">
        <f>D15*$B$2</f>
        <v>0.4</v>
      </c>
      <c r="F15" t="s">
        <v>3</v>
      </c>
      <c r="G15" s="8">
        <f>E15*0.27</f>
        <v>0.108</v>
      </c>
    </row>
    <row r="16">
      <c r="A16" t="s" s="9">
        <v>38</v>
      </c>
      <c r="B16" t="s">
        <v>39</v>
      </c>
      <c r="C16" t="s">
        <v>40</v>
      </c>
      <c r="D16" s="4">
        <v>0.42931</v>
      </c>
      <c r="E16" s="6">
        <f>D16*$B$2</f>
        <v>0.42931</v>
      </c>
      <c r="F16" t="s">
        <v>21</v>
      </c>
      <c r="G16" s="8">
        <f>E16*1.0982008821</f>
        <v>0.471469</v>
      </c>
    </row>
    <row r="17">
      <c r="A17" t="s" s="9">
        <v>41</v>
      </c>
      <c r="B17" t="s">
        <v>42</v>
      </c>
      <c r="C17" t="s">
        <v>40</v>
      </c>
      <c r="D17" s="4">
        <v>0.01</v>
      </c>
      <c r="E17" s="6">
        <f>D17*$B$2</f>
        <v>0.01</v>
      </c>
      <c r="F17" t="s">
        <v>21</v>
      </c>
      <c r="G17" s="8">
        <f>E17*0.95</f>
        <v>0.0095</v>
      </c>
    </row>
    <row r="18">
      <c r="A18" t="s" s="9">
        <v>43</v>
      </c>
      <c r="B18" t="s">
        <v>44</v>
      </c>
      <c r="C18" t="s">
        <v>45</v>
      </c>
      <c r="D18" s="4">
        <v>1</v>
      </c>
      <c r="E18" s="6">
        <f>D18*$B$2</f>
        <v>1</v>
      </c>
      <c r="F18" t="s">
        <v>3</v>
      </c>
      <c r="G18" s="8">
        <f>E18*0</f>
        <v>0</v>
      </c>
    </row>
    <row r="19">
      <c r="A19" t="s" s="9">
        <v>46</v>
      </c>
      <c r="B19" t="s">
        <v>47</v>
      </c>
      <c r="C19" t="s">
        <v>45</v>
      </c>
      <c r="D19" s="4">
        <v>0.0125</v>
      </c>
      <c r="E19" s="6">
        <f>D19*$B$2</f>
        <v>0.0125</v>
      </c>
      <c r="F19" t="s">
        <v>3</v>
      </c>
      <c r="G19" s="8">
        <f>E19*0</f>
        <v>0</v>
      </c>
    </row>
    <row r="20">
      <c r="A20" t="s" s="9">
        <v>48</v>
      </c>
      <c r="B20" t="s">
        <v>49</v>
      </c>
      <c r="C20" t="s">
        <v>45</v>
      </c>
      <c r="D20" s="4">
        <v>0.1</v>
      </c>
      <c r="E20" s="6">
        <f>D20*$B$2</f>
        <v>0.1</v>
      </c>
      <c r="F20" t="s">
        <v>3</v>
      </c>
      <c r="G20" s="8">
        <f>E20*0</f>
        <v>0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57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'Besoins'!$B$2*1</f>
        <v>1</v>
      </c>
      <c r="E3" t="s">
        <v>3</v>
      </c>
    </row>
    <row r="4">
      <c r="A4">
        <v>1</v>
      </c>
      <c r="B4" t="s">
        <v>73</v>
      </c>
      <c r="C4" t="s">
        <v>70</v>
      </c>
      <c r="D4" s="6">
        <f>'Besoins'!$B$2*1</f>
        <v>1</v>
      </c>
      <c r="E4" t="s">
        <v>3</v>
      </c>
    </row>
    <row r="5">
      <c r="A5">
        <v>2</v>
      </c>
      <c r="B5" t="s">
        <v>74</v>
      </c>
      <c r="C5" t="s">
        <v>70</v>
      </c>
      <c r="D5" s="6">
        <f>'Besoins'!$B$2*1</f>
        <v>1</v>
      </c>
      <c r="E5" t="s">
        <v>15</v>
      </c>
    </row>
    <row r="6">
      <c r="A6">
        <v>3</v>
      </c>
      <c r="B6" t="s">
        <v>75</v>
      </c>
      <c r="C6" t="s">
        <v>70</v>
      </c>
      <c r="D6" s="6">
        <f>'Besoins'!$B$2*0.7155172414</f>
        <v>0.715517</v>
      </c>
      <c r="E6" t="s">
        <v>21</v>
      </c>
    </row>
    <row r="7">
      <c r="A7">
        <v>4</v>
      </c>
      <c r="B7" t="s">
        <v>76</v>
      </c>
      <c r="C7" t="s">
        <v>70</v>
      </c>
      <c r="D7" s="6">
        <f>'Besoins'!$B$2*1.724137931</f>
        <v>1.724138</v>
      </c>
      <c r="E7" t="s">
        <v>3</v>
      </c>
    </row>
    <row r="8">
      <c r="A8">
        <v>4</v>
      </c>
      <c r="B8" t="s">
        <v>77</v>
      </c>
      <c r="C8" t="s">
        <v>72</v>
      </c>
      <c r="D8" s="6">
        <f>'Besoins'!$B$2*0.4293103448</f>
        <v>0.42931</v>
      </c>
      <c r="E8" t="s">
        <v>21</v>
      </c>
    </row>
    <row r="9">
      <c r="A9">
        <v>5</v>
      </c>
      <c r="B9" t="s">
        <v>78</v>
      </c>
      <c r="C9" t="s">
        <v>72</v>
      </c>
      <c r="D9" s="6">
        <f>'Besoins'!$B$2*0.3448275862</f>
        <v>0.344828</v>
      </c>
      <c r="E9" t="s">
        <v>21</v>
      </c>
    </row>
    <row r="10">
      <c r="A10">
        <v>3</v>
      </c>
      <c r="B10" t="s">
        <v>79</v>
      </c>
      <c r="C10" t="s">
        <v>72</v>
      </c>
      <c r="D10" s="6">
        <f>'Besoins'!$B$2*0.2862068966</f>
        <v>0.286207</v>
      </c>
      <c r="E10" t="s">
        <v>15</v>
      </c>
    </row>
    <row r="11">
      <c r="A11">
        <v>1</v>
      </c>
      <c r="B11" t="s">
        <v>80</v>
      </c>
      <c r="C11" t="s">
        <v>70</v>
      </c>
      <c r="D11" s="6">
        <f>'Besoins'!$B$2*1</f>
        <v>1</v>
      </c>
      <c r="E11" t="s">
        <v>3</v>
      </c>
    </row>
    <row r="12">
      <c r="A12">
        <v>2</v>
      </c>
      <c r="B12" t="s">
        <v>81</v>
      </c>
      <c r="C12" t="s">
        <v>70</v>
      </c>
      <c r="D12" s="6">
        <f>'Besoins'!$B$2*0.1</f>
        <v>0.1</v>
      </c>
      <c r="E12" t="s">
        <v>3</v>
      </c>
    </row>
    <row r="13">
      <c r="A13">
        <v>3</v>
      </c>
      <c r="B13" t="s">
        <v>82</v>
      </c>
      <c r="C13" t="s">
        <v>70</v>
      </c>
      <c r="D13" s="6">
        <f>'Besoins'!$B$2*0.072</f>
        <v>0.072</v>
      </c>
      <c r="E13" t="s">
        <v>21</v>
      </c>
    </row>
    <row r="14">
      <c r="A14">
        <v>4</v>
      </c>
      <c r="B14" t="s">
        <v>83</v>
      </c>
      <c r="C14" t="s">
        <v>84</v>
      </c>
      <c r="D14" s="6">
        <f>'Besoins'!$B$2*0.4</f>
        <v>0.4</v>
      </c>
      <c r="E14" t="s">
        <v>3</v>
      </c>
    </row>
    <row r="15">
      <c r="A15">
        <v>4</v>
      </c>
      <c r="B15" t="s">
        <v>85</v>
      </c>
      <c r="C15" t="s">
        <v>72</v>
      </c>
      <c r="D15" s="6">
        <f>'Besoins'!$B$2*0.01</f>
        <v>0.01</v>
      </c>
      <c r="E15" t="s">
        <v>21</v>
      </c>
    </row>
    <row r="16">
      <c r="A16">
        <v>4</v>
      </c>
      <c r="B16" t="s">
        <v>86</v>
      </c>
      <c r="C16" t="s">
        <v>84</v>
      </c>
      <c r="D16" s="6">
        <f>'Besoins'!$B$2*0.4</f>
        <v>0.4</v>
      </c>
      <c r="E16" t="s">
        <v>3</v>
      </c>
    </row>
    <row r="17">
      <c r="A17">
        <v>4</v>
      </c>
      <c r="B17" t="s">
        <v>76</v>
      </c>
      <c r="C17" t="s">
        <v>70</v>
      </c>
      <c r="D17" s="6">
        <f>'Besoins'!$B$2*0.1</f>
        <v>0.1</v>
      </c>
      <c r="E17" t="s">
        <v>3</v>
      </c>
    </row>
    <row r="18">
      <c r="A18">
        <v>5</v>
      </c>
      <c r="B18" t="s">
        <v>78</v>
      </c>
      <c r="C18" t="s">
        <v>72</v>
      </c>
      <c r="D18" s="6">
        <f>'Besoins'!$B$2*0.02</f>
        <v>0.02</v>
      </c>
      <c r="E18" t="s">
        <v>21</v>
      </c>
    </row>
    <row r="19">
      <c r="A19">
        <v>4</v>
      </c>
      <c r="B19" t="s">
        <v>87</v>
      </c>
      <c r="C19" t="s">
        <v>72</v>
      </c>
      <c r="D19" s="6">
        <f>'Besoins'!$B$2*0.02</f>
        <v>0.02</v>
      </c>
      <c r="E19" t="s">
        <v>21</v>
      </c>
    </row>
    <row r="20">
      <c r="A20">
        <v>3</v>
      </c>
      <c r="B20" t="s">
        <v>88</v>
      </c>
      <c r="C20" t="s">
        <v>72</v>
      </c>
      <c r="D20" s="6">
        <f>'Besoins'!$B$2*0.1</f>
        <v>0.1</v>
      </c>
      <c r="E20" t="s">
        <v>3</v>
      </c>
    </row>
    <row r="21">
      <c r="A21">
        <v>3</v>
      </c>
      <c r="B21" t="s">
        <v>89</v>
      </c>
      <c r="C21" t="s">
        <v>72</v>
      </c>
      <c r="D21" s="6">
        <f>'Besoins'!$B$2*0.0125</f>
        <v>0.0125</v>
      </c>
      <c r="E21" t="s">
        <v>3</v>
      </c>
    </row>
    <row r="22">
      <c r="A22">
        <v>1</v>
      </c>
      <c r="B22" t="s">
        <v>90</v>
      </c>
      <c r="C22" t="s">
        <v>70</v>
      </c>
      <c r="D22" s="6">
        <f>'Besoins'!$B$2*1</f>
        <v>1</v>
      </c>
      <c r="E22" t="s">
        <v>3</v>
      </c>
    </row>
    <row r="23">
      <c r="A23">
        <v>2</v>
      </c>
      <c r="B23" t="s">
        <v>91</v>
      </c>
      <c r="C23" t="s">
        <v>84</v>
      </c>
      <c r="D23" s="6">
        <f>'Besoins'!$B$2*1</f>
        <v>1</v>
      </c>
      <c r="E23" t="s">
        <v>3</v>
      </c>
    </row>
    <row r="24">
      <c r="A24">
        <v>2</v>
      </c>
      <c r="B24" t="s">
        <v>92</v>
      </c>
      <c r="C24" t="s">
        <v>84</v>
      </c>
      <c r="D24" s="6">
        <f>'Besoins'!$B$2*1</f>
        <v>1</v>
      </c>
      <c r="E24" t="s">
        <v>3</v>
      </c>
    </row>
    <row r="25">
      <c r="A25">
        <v>2</v>
      </c>
      <c r="B25" t="s">
        <v>93</v>
      </c>
      <c r="C25" t="s">
        <v>84</v>
      </c>
      <c r="D25" s="6">
        <f>'Besoins'!$B$2*2</f>
        <v>2</v>
      </c>
      <c r="E25" t="s">
        <v>3</v>
      </c>
    </row>
    <row r="26">
      <c r="A26">
        <v>2</v>
      </c>
      <c r="B26" t="s">
        <v>94</v>
      </c>
      <c r="C26" t="s">
        <v>84</v>
      </c>
      <c r="D26" s="6">
        <f>'Besoins'!$B$2*1</f>
        <v>1</v>
      </c>
      <c r="E26" t="s">
        <v>3</v>
      </c>
    </row>
    <row r="27">
      <c r="A27">
        <v>2</v>
      </c>
      <c r="B27" t="s">
        <v>95</v>
      </c>
      <c r="C27" t="s">
        <v>84</v>
      </c>
      <c r="D27" s="6">
        <f>'Besoins'!$B$2*1</f>
        <v>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105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106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