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<sst xmlns="http://schemas.openxmlformats.org/spreadsheetml/2006/main" count="78" uniqueCount="78">
  <si>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</si>
  <si>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</si>
  <si>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</si>
  <si>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</si>
  <si>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</si>
  <si>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</si>
  <si>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</si>
  <si>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</si>
  <si>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</si>
  <si>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</si>
  <si>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</si>
  <si>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</si>
  <si>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</si>
  <si>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</si>
  <si>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</si>
  <si>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</si>
  <si>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</si>
  <si>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</si>
  <si>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</si>
  <si>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</si>
  <si>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</si>
  <si>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</si>
  <si>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</si>
  <si>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</si>
  <si>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</si>
  <si>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</si>
  <si>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</si>
  <si>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</si>
  <si>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</si>
  <si>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</si>
  <si>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</si>
  <si>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</si>
  <si>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</si>
  <si>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</si>
  <si>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</si>
  <si>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</si>
  <si>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</si>
  <si>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</si>
  <si>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</si>
  <si>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</si>
  <si>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</si>
  <si>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</si>
  <si>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</si>
  <si>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</si>
  <si>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</si>
  <si>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CERISES</t>
  </si>
  <si>
    <t>FOND DE TARTE,25 CM.</t>
  </si>
  <si>
    <t>PÂTE À TARTE</t>
  </si>
  <si>
    <t>PÂTE À LEVÉE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</si>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</sst>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E8*0.7883</f>
        <v>0.047298</v>
      </c>
    </row>
    <row r="9">
      <c r="A9" t="s" s="8">
        <v>18</v>
      </c>
      <c r="B9" t="s">
        <v>19</v>
      </c>
      <c r="C9" t="s">
        <v>14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9">
        <f>E10*3.9514</f>
        <v>2.37084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E11*4.4125</f>
        <v>4.4125</v>
      </c>
    </row>
    <row r="12">
      <c r="A12" t="s" s="8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32</v>
      </c>
      <c r="B14" t="s">
        <v>33</v>
      </c>
      <c r="C14" t="s">
        <v>28</v>
      </c>
      <c r="D14" s="4">
        <v>0.8</v>
      </c>
      <c r="E14" s="6">
        <f>D14*$B$2</f>
        <v>0.8</v>
      </c>
      <c r="F14" t="s">
        <v>34</v>
      </c>
      <c r="G14" s="9">
        <f>E14*0.5999</f>
        <v>0.47992</v>
      </c>
    </row>
    <row r="15">
      <c r="A15" t="s" s="8">
        <v>35</v>
      </c>
      <c r="B15" t="s">
        <v>36</v>
      </c>
      <c r="C15" t="s">
        <v>37</v>
      </c>
      <c r="D15" s="4">
        <v>0.12</v>
      </c>
      <c r="E15" s="6">
        <f>D15*$B$2</f>
        <v>0.12</v>
      </c>
      <c r="F15" t="s">
        <v>15</v>
      </c>
      <c r="G15" s="9">
        <f>E15*0.95</f>
        <v>0.114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45</v>
      </c>
      <c r="C2" t="s">
        <v>54</v>
      </c>
      <c r="D2" s="6">
        <f>'Besoins'!$B$2*4</f>
        <v>4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'Besoins'!$B$2*4</f>
        <v>4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'Besoins'!$B$2*4</f>
        <v>4</v>
      </c>
      <c r="E4" t="s">
        <v>15</v>
      </c>
    </row>
    <row r="5">
      <c r="A5">
        <v>3</v>
      </c>
      <c r="B5" t="s">
        <v>57</v>
      </c>
      <c r="C5" t="s">
        <v>54</v>
      </c>
      <c r="D5" s="6">
        <f>'Besoins'!$B$2*3.8</f>
        <v>3.8</v>
      </c>
      <c r="E5" t="s">
        <v>15</v>
      </c>
    </row>
    <row r="6">
      <c r="A6">
        <v>4</v>
      </c>
      <c r="B6" t="s">
        <v>58</v>
      </c>
      <c r="C6" t="s">
        <v>59</v>
      </c>
      <c r="D6" s="6">
        <f>'Besoins'!$B$2*8</f>
        <v>8</v>
      </c>
      <c r="E6" t="s">
        <v>3</v>
      </c>
    </row>
    <row r="7">
      <c r="A7">
        <v>4</v>
      </c>
      <c r="B7" t="s">
        <v>60</v>
      </c>
      <c r="C7" t="s">
        <v>59</v>
      </c>
      <c r="D7" s="6">
        <f>'Besoins'!$B$2*2</f>
        <v>2</v>
      </c>
      <c r="E7" t="s">
        <v>15</v>
      </c>
    </row>
    <row r="8">
      <c r="A8">
        <v>4</v>
      </c>
      <c r="B8" t="s">
        <v>61</v>
      </c>
      <c r="C8" t="s">
        <v>59</v>
      </c>
      <c r="D8" s="6">
        <f>'Besoins'!$B$2*0.12</f>
        <v>0.12</v>
      </c>
      <c r="E8" t="s">
        <v>15</v>
      </c>
    </row>
    <row r="9">
      <c r="A9">
        <v>4</v>
      </c>
      <c r="B9" t="s">
        <v>62</v>
      </c>
      <c r="C9" t="s">
        <v>59</v>
      </c>
      <c r="D9" s="6">
        <f>'Besoins'!$B$2*0.04</f>
        <v>0.04</v>
      </c>
      <c r="E9" t="s">
        <v>15</v>
      </c>
    </row>
    <row r="10">
      <c r="A10">
        <v>4</v>
      </c>
      <c r="B10" t="s">
        <v>63</v>
      </c>
      <c r="C10" t="s">
        <v>59</v>
      </c>
      <c r="D10" s="6">
        <f>'Besoins'!$B$2*0.4</f>
        <v>0.4</v>
      </c>
      <c r="E10" t="s">
        <v>15</v>
      </c>
    </row>
    <row r="11">
      <c r="A11">
        <v>4</v>
      </c>
      <c r="B11" t="s">
        <v>64</v>
      </c>
      <c r="C11" t="s">
        <v>65</v>
      </c>
      <c r="D11" s="6">
        <f>'Besoins'!$B$2*8</f>
        <v>8</v>
      </c>
      <c r="E11" t="s">
        <v>3</v>
      </c>
    </row>
    <row r="12">
      <c r="A12">
        <v>4</v>
      </c>
      <c r="B12" t="s">
        <v>66</v>
      </c>
      <c r="C12" t="s">
        <v>59</v>
      </c>
      <c r="D12" s="6">
        <f>'Besoins'!$B$2*0.8</f>
        <v>0.8</v>
      </c>
      <c r="E12" t="s">
        <v>34</v>
      </c>
    </row>
    <row r="13">
      <c r="A13">
        <v>3</v>
      </c>
      <c r="B13" t="s">
        <v>67</v>
      </c>
      <c r="C13" t="s">
        <v>59</v>
      </c>
      <c r="D13" s="6">
        <f>'Besoins'!$B$2*0.2</f>
        <v>0.2</v>
      </c>
      <c r="E13" t="s">
        <v>15</v>
      </c>
    </row>
    <row r="14">
      <c r="A14">
        <v>1</v>
      </c>
      <c r="B14" t="s">
        <v>68</v>
      </c>
      <c r="C14" t="s">
        <v>54</v>
      </c>
      <c r="D14" s="6">
        <f>'Besoins'!$B$2*2.81</f>
        <v>2.81</v>
      </c>
      <c r="E14" t="s">
        <v>15</v>
      </c>
    </row>
    <row r="15">
      <c r="A15">
        <v>2</v>
      </c>
      <c r="B15" t="s">
        <v>69</v>
      </c>
      <c r="C15" t="s">
        <v>59</v>
      </c>
      <c r="D15" s="6">
        <f>'Besoins'!$B$2*1</f>
        <v>1</v>
      </c>
      <c r="E15" t="s">
        <v>3</v>
      </c>
    </row>
    <row r="16">
      <c r="A16">
        <v>2</v>
      </c>
      <c r="B16" t="s">
        <v>70</v>
      </c>
      <c r="C16" t="s">
        <v>59</v>
      </c>
      <c r="D16" s="6">
        <f>'Besoins'!$B$2*0.06</f>
        <v>0.06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