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<sst xmlns="http://schemas.openxmlformats.org/spreadsheetml/2006/main" count="73" uniqueCount="73">
  <si>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</si>
  <si>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</si>
  <si>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</si>
  <si>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</si>
  <si>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</si>
  <si>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</si>
  <si>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</si>
  <si>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</si>
  <si>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</si>
  <si>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</si>
  <si>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</si>
  <si>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</si>
  <si>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</si>
  <si>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</si>
  <si>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</si>
  <si>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</si>
  <si>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</si>
  <si>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</si>
  <si>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</si>
  <si>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</si>
  <si>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</si>
  <si>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</si>
  <si>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</si>
  <si>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</si>
  <si>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</si>
  <si>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</si>
  <si>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</si>
  <si>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</si>
  <si>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</si>
  <si>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</si>
  <si>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</si>
  <si>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</si>
  <si>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</si>
  <si>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</si>
  <si>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</si>
  <si>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</si>
  <si>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</si>
  <si>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</si>
  <si>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</si>
  <si>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SOUFLÉE GRAND-MARNIER</t>
  </si>
  <si>
    <t>PÂTE À BOMBE (L)</t>
  </si>
  <si>
    <t>PÂTE À BOMBE (B)</t>
  </si>
  <si>
    <t>RAFTISUC  (L)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</si>
  <si>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</si>
  <si>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</si>
  <si>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</si>
  <si>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</si>
  <si>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</si>
  <si>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</si>
  <si>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</si>
  <si>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PÂTE À BOMBE (L)</t>
  </si>
  <si>
    <t xml:space="preserve">        ↳ PÂTE À BOMBE (B)</t>
  </si>
  <si>
    <t xml:space="preserve">            ↳ JAUNE D'OEUF (P) (conv.)</t>
  </si>
  <si>
    <t>conversion</t>
  </si>
  <si>
    <t xml:space="preserve">            ↳ RAFTISUC  (L)</t>
  </si>
  <si>
    <t xml:space="preserve">                ↳ RAFTISUC</t>
  </si>
  <si>
    <t>matiere</t>
  </si>
  <si>
    <t xml:space="preserve">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</si>
  <si>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</si>
  <si>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</si>
  <si>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</si>
  <si>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</si>
  <si>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</si>
  <si>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 xml:space="preserve">    ↳ BLANC D'OEUF (P) (conv.)</t>
  </si>
  <si>
    <t xml:space="preserve">    ↳ SUCRE (S2)</t>
  </si>
  <si>
    <t>Fiche technique — SOUFLÉE GRAND-MARNIER</t>
  </si>
  <si>
    <t>SOUFLÉE GRAND-MARNIER  00000534</t>
  </si>
  <si>
    <t>↳ PÂTE À BOMBE (L)  00000543</t>
  </si>
  <si>
    <t>↳ PÂTE À BOMBE (B)  00000542</t>
  </si>
  <si>
    <t>↳ RAFTISUC  (L)  00000392</t>
  </si>
  <si>
    <t>↳ 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</si>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</sst>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15</v>
      </c>
      <c r="G7" s="9">
        <f>E7*20.3272857143</f>
        <v>2.540911</v>
      </c>
    </row>
    <row r="8">
      <c r="A8" t="s" s="8">
        <v>16</v>
      </c>
      <c r="B8" t="s">
        <v>17</v>
      </c>
      <c r="C8" t="s">
        <v>18</v>
      </c>
      <c r="D8" s="4">
        <v>2.3</v>
      </c>
      <c r="E8" s="6">
        <f>D8*$B$2</f>
        <v>2.3</v>
      </c>
      <c r="F8" t="s">
        <v>15</v>
      </c>
      <c r="G8" s="9">
        <f>E8*2.5335</f>
        <v>5.82705</v>
      </c>
    </row>
    <row r="9">
      <c r="A9" t="s" s="8">
        <v>19</v>
      </c>
      <c r="B9" t="s">
        <v>20</v>
      </c>
      <c r="C9" t="s">
        <v>18</v>
      </c>
      <c r="D9" s="4">
        <v>0.903614</v>
      </c>
      <c r="E9" s="6">
        <f>D9*$B$2</f>
        <v>0.903614</v>
      </c>
      <c r="F9" t="s">
        <v>21</v>
      </c>
      <c r="G9" s="9">
        <f>E9*0.6544645102</f>
        <v>0.591383</v>
      </c>
    </row>
    <row r="10">
      <c r="A10" t="s" s="8">
        <v>22</v>
      </c>
      <c r="B10" t="s">
        <v>23</v>
      </c>
      <c r="C10" t="s">
        <v>24</v>
      </c>
      <c r="D10" s="4">
        <v>11.27193</v>
      </c>
      <c r="E10" s="6">
        <f>D10*$B$2</f>
        <v>11.27193</v>
      </c>
      <c r="F10" t="s">
        <v>3</v>
      </c>
      <c r="G10" s="9">
        <f>E10*0.2699999958</f>
        <v>3.043421</v>
      </c>
    </row>
    <row r="11">
      <c r="A11" t="s" s="8">
        <v>25</v>
      </c>
      <c r="B11" t="s">
        <v>26</v>
      </c>
      <c r="C11" t="s">
        <v>27</v>
      </c>
      <c r="D11" s="4">
        <v>0.666667</v>
      </c>
      <c r="E11" s="6">
        <f>D11*$B$2</f>
        <v>0.666667</v>
      </c>
      <c r="F11" t="s">
        <v>21</v>
      </c>
      <c r="G11" s="9">
        <f>E11*1.196099402</f>
        <v>0.7974</v>
      </c>
    </row>
    <row r="12">
      <c r="A12" t="s" s="8">
        <v>28</v>
      </c>
      <c r="B12" t="s">
        <v>29</v>
      </c>
      <c r="C12" t="s">
        <v>27</v>
      </c>
      <c r="D12" s="4">
        <v>0.225</v>
      </c>
      <c r="E12" s="6">
        <f>D12*$B$2</f>
        <v>0.225</v>
      </c>
      <c r="F12" t="s">
        <v>21</v>
      </c>
      <c r="G12" s="9">
        <f>E12*1.0982</f>
        <v>0.247095</v>
      </c>
    </row>
    <row r="13">
      <c r="A13" t="s" s="8">
        <v>30</v>
      </c>
      <c r="B13" t="s">
        <v>31</v>
      </c>
      <c r="C13" t="s">
        <v>27</v>
      </c>
      <c r="D13" s="4">
        <v>0.09</v>
      </c>
      <c r="E13" s="6">
        <f>D13*$B$2</f>
        <v>0.09</v>
      </c>
      <c r="F13" t="s">
        <v>21</v>
      </c>
      <c r="G13" s="9">
        <f>E13*0.95</f>
        <v>0.0855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44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39</v>
      </c>
      <c r="C2" t="s">
        <v>49</v>
      </c>
      <c r="D2" s="6">
        <f>'Besoins'!$B$2*30</f>
        <v>30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15</v>
      </c>
    </row>
    <row r="4">
      <c r="A4">
        <v>2</v>
      </c>
      <c r="B4" t="s">
        <v>51</v>
      </c>
      <c r="C4" t="s">
        <v>49</v>
      </c>
      <c r="D4" s="6">
        <f>'Besoins'!$B$2*1</f>
        <v>1</v>
      </c>
      <c r="E4" t="s">
        <v>21</v>
      </c>
    </row>
    <row r="5">
      <c r="A5">
        <v>3</v>
      </c>
      <c r="B5" t="s">
        <v>52</v>
      </c>
      <c r="C5" t="s">
        <v>53</v>
      </c>
      <c r="D5" s="6">
        <f>'Besoins'!$B$2*17.5438596491</f>
        <v>17.54386</v>
      </c>
      <c r="E5" t="s">
        <v>3</v>
      </c>
    </row>
    <row r="6">
      <c r="A6">
        <v>3</v>
      </c>
      <c r="B6" t="s">
        <v>54</v>
      </c>
      <c r="C6" t="s">
        <v>49</v>
      </c>
      <c r="D6" s="6">
        <f>'Besoins'!$B$2*0.6666666667</f>
        <v>0.666667</v>
      </c>
      <c r="E6" t="s">
        <v>15</v>
      </c>
    </row>
    <row r="7">
      <c r="A7">
        <v>4</v>
      </c>
      <c r="B7" t="s">
        <v>55</v>
      </c>
      <c r="C7" t="s">
        <v>56</v>
      </c>
      <c r="D7" s="6">
        <f>'Besoins'!$B$2*0.6666666667</f>
        <v>0.666667</v>
      </c>
      <c r="E7" t="s">
        <v>21</v>
      </c>
    </row>
    <row r="8">
      <c r="A8">
        <v>1</v>
      </c>
      <c r="B8" t="s">
        <v>57</v>
      </c>
      <c r="C8" t="s">
        <v>56</v>
      </c>
      <c r="D8" s="6">
        <f>'Besoins'!$B$2*2.3</f>
        <v>2.3</v>
      </c>
      <c r="E8" t="s">
        <v>15</v>
      </c>
    </row>
    <row r="9">
      <c r="A9">
        <v>1</v>
      </c>
      <c r="B9" t="s">
        <v>58</v>
      </c>
      <c r="C9" t="s">
        <v>49</v>
      </c>
      <c r="D9" s="6">
        <f>'Besoins'!$B$2*0.375</f>
        <v>0.375</v>
      </c>
      <c r="E9" t="s">
        <v>21</v>
      </c>
    </row>
    <row r="10">
      <c r="A10">
        <v>2</v>
      </c>
      <c r="B10" t="s">
        <v>59</v>
      </c>
      <c r="C10" t="s">
        <v>56</v>
      </c>
      <c r="D10" s="6">
        <f>'Besoins'!$B$2*0.225</f>
        <v>0.225</v>
      </c>
      <c r="E10" t="s">
        <v>21</v>
      </c>
    </row>
    <row r="11">
      <c r="A11">
        <v>2</v>
      </c>
      <c r="B11" t="s">
        <v>60</v>
      </c>
      <c r="C11" t="s">
        <v>49</v>
      </c>
      <c r="D11" s="6">
        <f>'Besoins'!$B$2*0.9036144578</f>
        <v>0.903614</v>
      </c>
      <c r="E11" t="s">
        <v>3</v>
      </c>
    </row>
    <row r="12">
      <c r="A12">
        <v>3</v>
      </c>
      <c r="B12" t="s">
        <v>61</v>
      </c>
      <c r="C12" t="s">
        <v>56</v>
      </c>
      <c r="D12" s="6">
        <f>'Besoins'!$B$2*0.9036144578</f>
        <v>0.903614</v>
      </c>
      <c r="E12" t="s">
        <v>21</v>
      </c>
    </row>
    <row r="13">
      <c r="A13">
        <v>1</v>
      </c>
      <c r="B13" t="s">
        <v>62</v>
      </c>
      <c r="C13" t="s">
        <v>56</v>
      </c>
      <c r="D13" s="6">
        <f>'Besoins'!$B$2*0.125</f>
        <v>0.125</v>
      </c>
      <c r="E13" t="s">
        <v>15</v>
      </c>
    </row>
    <row r="14">
      <c r="A14">
        <v>1</v>
      </c>
      <c r="B14" t="s">
        <v>63</v>
      </c>
      <c r="C14" t="s">
        <v>53</v>
      </c>
      <c r="D14" s="6">
        <f>'Besoins'!$B$2*5</f>
        <v>5</v>
      </c>
      <c r="E14" t="s">
        <v>3</v>
      </c>
    </row>
    <row r="15">
      <c r="A15">
        <v>1</v>
      </c>
      <c r="B15" t="s">
        <v>64</v>
      </c>
      <c r="C15" t="s">
        <v>56</v>
      </c>
      <c r="D15" s="6">
        <f>'Besoins'!$B$2*0.09</f>
        <v>0.09</v>
      </c>
      <c r="E15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"00000534 · PAT.INDIVIDUELS · référence : "&amp;Besoins!B3&amp;" "&amp;Besoins!C3&amp;" · multiplicateur réglable sur la feuille ""Besoins"""</f>
        <v>00000534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70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71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72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2026-08-01T06:38:22Z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2026-08-01T06:38:22Z</dcterms:modified>
  <cp:revision>1</cp:revision>
</cp:coreProperties>
</file>