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<sst xmlns="http://schemas.openxmlformats.org/spreadsheetml/2006/main" count="96" uniqueCount="96">
  <si>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</si>
  <si>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</si>
  <si>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</si>
  <si>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</si>
  <si>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</si>
  <si>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</si>
  <si>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</si>
  <si>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</si>
  <si>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</si>
  <si>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</si>
  <si>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</si>
  <si>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</si>
  <si>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</si>
  <si>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</si>
  <si>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</si>
  <si>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</si>
  <si>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</si>
  <si>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</si>
  <si>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</si>
  <si>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</si>
  <si>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</si>
  <si>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</si>
  <si>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</si>
  <si>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00000223</t>
  </si>
  <si>
    <t>FRAISE (RAVIER)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</si>
  <si>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</si>
  <si>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</si>
  <si>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</si>
  <si>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</si>
  <si>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</si>
  <si>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</si>
  <si>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</si>
  <si>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</si>
  <si>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</si>
  <si>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</si>
  <si>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</si>
  <si>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</si>
  <si>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</si>
  <si>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</si>
  <si>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</si>
  <si>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</si>
  <si>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</si>
  <si>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</si>
  <si>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00000111</t>
  </si>
  <si>
    <t>PURE DE FRAMBOISES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</si>
  <si>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</si>
  <si>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</si>
  <si>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</si>
  <si>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</si>
  <si>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</si>
  <si>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</si>
  <si>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</si>
  <si>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</si>
  <si>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FRAISIER (PORTION)</t>
  </si>
  <si>
    <t>FRAISIER (40* 60CM.)</t>
  </si>
  <si>
    <t>BISCUIT DUCHESSE (FEUILLES)</t>
  </si>
  <si>
    <t>BISCUIT DUCHESSE</t>
  </si>
  <si>
    <t>COULIS DE FRAMBOISES</t>
  </si>
  <si>
    <t>RAFTISUC  (L)</t>
  </si>
  <si>
    <t>CRÈME AU BEURRE VANILLE</t>
  </si>
  <si>
    <t>Niveau</t>
  </si>
  <si>
    <t>Composant</t>
  </si>
  <si>
    <t>Type</t>
  </si>
  <si>
    <t>Quantité (× multiplicateur, voir feuille Besoins)</t>
  </si>
  <si>
    <t>recette</t>
  </si>
  <si>
    <t xml:space="preserve">    ↳ FRAISIER (40* 60CM.)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</si>
  <si>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</si>
  <si>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</si>
  <si>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</si>
  <si>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</si>
  <si>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</si>
  <si>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</si>
  <si>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</si>
  <si>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</si>
  <si>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</si>
  <si>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</si>
  <si>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</si>
  <si>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</si>
  <si>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</si>
  <si>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    ↳ CRÈME AU BEURRE VANILLE</t>
  </si>
  <si>
    <t xml:space="preserve">            ↳ SUCRE (S2)</t>
  </si>
  <si>
    <t xml:space="preserve">            ↳ EAU</t>
  </si>
  <si>
    <t xml:space="preserve">            ↳ OEUF (P) (conv.)</t>
  </si>
  <si>
    <t xml:space="preserve">            ↳ BEURRE</t>
  </si>
  <si>
    <t xml:space="preserve">            ↳ VANILLE (baton)</t>
  </si>
  <si>
    <t xml:space="preserve">        ↳ FRAISE (P) (conv.)</t>
  </si>
  <si>
    <t xml:space="preserve">        ↳ FONDANT (conv.)</t>
  </si>
  <si>
    <t>Fiche technique — FRAISIER (PORTION)</t>
  </si>
  <si>
    <t>FRAISIER (PORTION)  00000524</t>
  </si>
  <si>
    <t>↳ FRAISIER (40* 60CM.)  00000889</t>
  </si>
  <si>
    <t>↳ BISCUIT DUCHESSE (FEUILLES)  00000109</t>
  </si>
  <si>
    <t>↳ BISCUIT DUCHESSE  00000161</t>
  </si>
  <si>
    <t>↳ COULIS DE FRAMBOISES  00000112</t>
  </si>
  <si>
    <t>↳ RAFTISUC  (L)  00000392</t>
  </si>
  <si>
    <t>↳ CRÈME AU BEURRE VANILLE  00001007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</si>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</sst>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48</v>
      </c>
      <c r="C3" t="s" s="5">
        <v>3</v>
      </c>
      <c r="D3"/>
      <c r="E3"/>
      <c r="F3"/>
    </row>
    <row r="4">
      <c r="A4" t="s">
        <v>4</v>
      </c>
      <c r="B4" s="6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1</v>
      </c>
      <c r="E9" s="6">
        <f>D9*$B$2</f>
        <v>1</v>
      </c>
      <c r="F9" t="s">
        <v>3</v>
      </c>
      <c r="G9" s="9">
        <f>E9*0.5902684211</f>
        <v>0.590268</v>
      </c>
    </row>
    <row r="10">
      <c r="A10" t="s" s="8">
        <v>20</v>
      </c>
      <c r="B10" t="s">
        <v>21</v>
      </c>
      <c r="C10" t="s">
        <v>22</v>
      </c>
      <c r="D10" s="4">
        <v>1.5</v>
      </c>
      <c r="E10" s="6">
        <f>D10*$B$2</f>
        <v>1.5</v>
      </c>
      <c r="F10" t="s">
        <v>15</v>
      </c>
      <c r="G10" s="9">
        <f>E10*3.9514</f>
        <v>5.9271</v>
      </c>
    </row>
    <row r="11">
      <c r="A11" t="s" s="8">
        <v>23</v>
      </c>
      <c r="B11" t="s">
        <v>24</v>
      </c>
      <c r="C11" t="s">
        <v>25</v>
      </c>
      <c r="D11" s="4">
        <v>6</v>
      </c>
      <c r="E11" s="6">
        <f>D11*$B$2</f>
        <v>6</v>
      </c>
      <c r="F11" t="s">
        <v>3</v>
      </c>
      <c r="G11" s="9">
        <f>E11*1.6113</f>
        <v>9.6678</v>
      </c>
    </row>
    <row r="12">
      <c r="A12" t="s" s="8">
        <v>26</v>
      </c>
      <c r="B12" t="s">
        <v>27</v>
      </c>
      <c r="C12" t="s">
        <v>28</v>
      </c>
      <c r="D12" s="4">
        <v>22</v>
      </c>
      <c r="E12" s="6">
        <f>D12*$B$2</f>
        <v>22</v>
      </c>
      <c r="F12" t="s">
        <v>3</v>
      </c>
      <c r="G12" s="9">
        <f>E12*0.27</f>
        <v>5.94</v>
      </c>
    </row>
    <row r="13">
      <c r="A13" t="s" s="8">
        <v>29</v>
      </c>
      <c r="B13" t="s">
        <v>30</v>
      </c>
      <c r="C13" t="s">
        <v>31</v>
      </c>
      <c r="D13" s="4">
        <v>0.321429</v>
      </c>
      <c r="E13" s="6">
        <f>D13*$B$2</f>
        <v>0.321429</v>
      </c>
      <c r="F13" t="s">
        <v>32</v>
      </c>
      <c r="G13" s="9">
        <f>E13*0.002999996</f>
        <v>0.000964</v>
      </c>
    </row>
    <row r="14">
      <c r="A14" t="s" s="8">
        <v>33</v>
      </c>
      <c r="B14" t="s">
        <v>34</v>
      </c>
      <c r="C14" t="s">
        <v>35</v>
      </c>
      <c r="D14" s="4">
        <v>2</v>
      </c>
      <c r="E14" s="6">
        <f>D14*$B$2</f>
        <v>2</v>
      </c>
      <c r="F14" t="s">
        <v>3</v>
      </c>
      <c r="G14" s="9">
        <f>E14*0.0632128</f>
        <v>0.126426</v>
      </c>
    </row>
    <row r="15">
      <c r="A15" t="s" s="8">
        <v>36</v>
      </c>
      <c r="B15" t="s">
        <v>37</v>
      </c>
      <c r="C15" t="s">
        <v>38</v>
      </c>
      <c r="D15" s="4">
        <v>0.142857</v>
      </c>
      <c r="E15" s="6">
        <f>D15*$B$2</f>
        <v>0.142857</v>
      </c>
      <c r="F15" t="s">
        <v>15</v>
      </c>
      <c r="G15" s="9">
        <f>E15*4.0406040406</f>
        <v>0.577229</v>
      </c>
    </row>
    <row r="16">
      <c r="A16" t="s" s="8">
        <v>39</v>
      </c>
      <c r="B16" t="s">
        <v>40</v>
      </c>
      <c r="C16" t="s">
        <v>38</v>
      </c>
      <c r="D16" s="4">
        <v>0.133333</v>
      </c>
      <c r="E16" s="6">
        <f>D16*$B$2</f>
        <v>0.133333</v>
      </c>
      <c r="F16" t="s">
        <v>15</v>
      </c>
      <c r="G16" s="9">
        <f>E16*1.1961029903</f>
        <v>0.15948</v>
      </c>
    </row>
    <row r="17">
      <c r="A17" t="s" s="8">
        <v>41</v>
      </c>
      <c r="B17" t="s">
        <v>42</v>
      </c>
      <c r="C17" t="s">
        <v>38</v>
      </c>
      <c r="D17" s="4">
        <v>1.585714</v>
      </c>
      <c r="E17" s="6">
        <f>D17*$B$2</f>
        <v>1.585714</v>
      </c>
      <c r="F17" t="s">
        <v>15</v>
      </c>
      <c r="G17" s="9">
        <f>E17*0.9500001712</f>
        <v>1.506429</v>
      </c>
    </row>
    <row r="18">
      <c r="A18" t="s" s="8">
        <v>43</v>
      </c>
      <c r="B18" t="s">
        <v>44</v>
      </c>
      <c r="C18" t="s">
        <v>45</v>
      </c>
      <c r="D18" s="4">
        <v>0.266667</v>
      </c>
      <c r="E18" s="6">
        <f>D18*$B$2</f>
        <v>0.266667</v>
      </c>
      <c r="F18" t="s">
        <v>32</v>
      </c>
      <c r="G18" s="9">
        <f>E18*6.4451919435</f>
        <v>1.71872</v>
      </c>
    </row>
    <row r="19">
      <c r="A19"/>
      <c r="B19"/>
      <c r="C19"/>
      <c r="D19"/>
      <c r="E19"/>
      <c r="F19" t="s" s="10">
        <v>46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58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59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53</v>
      </c>
      <c r="C2" t="s">
        <v>64</v>
      </c>
      <c r="D2" s="6">
        <f>'Besoins'!$B$2*48</f>
        <v>48</v>
      </c>
      <c r="E2" t="s">
        <v>3</v>
      </c>
    </row>
    <row r="3">
      <c r="A3">
        <v>1</v>
      </c>
      <c r="B3" t="s">
        <v>65</v>
      </c>
      <c r="C3" t="s">
        <v>64</v>
      </c>
      <c r="D3" s="6">
        <f>'Besoins'!$B$2*1</f>
        <v>1</v>
      </c>
      <c r="E3" t="s">
        <v>3</v>
      </c>
    </row>
    <row r="4">
      <c r="A4">
        <v>2</v>
      </c>
      <c r="B4" t="s">
        <v>66</v>
      </c>
      <c r="C4" t="s">
        <v>64</v>
      </c>
      <c r="D4" s="6">
        <f>'Besoins'!$B$2*2</f>
        <v>2</v>
      </c>
      <c r="E4" t="s">
        <v>3</v>
      </c>
    </row>
    <row r="5">
      <c r="A5">
        <v>3</v>
      </c>
      <c r="B5" t="s">
        <v>67</v>
      </c>
      <c r="C5" t="s">
        <v>64</v>
      </c>
      <c r="D5" s="6">
        <f>'Besoins'!$B$2*1.38</f>
        <v>1.38</v>
      </c>
      <c r="E5" t="s">
        <v>15</v>
      </c>
    </row>
    <row r="6">
      <c r="A6">
        <v>4</v>
      </c>
      <c r="B6" t="s">
        <v>68</v>
      </c>
      <c r="C6" t="s">
        <v>69</v>
      </c>
      <c r="D6" s="6">
        <f>'Besoins'!$B$2*12</f>
        <v>12</v>
      </c>
      <c r="E6" t="s">
        <v>3</v>
      </c>
    </row>
    <row r="7">
      <c r="A7">
        <v>4</v>
      </c>
      <c r="B7" t="s">
        <v>70</v>
      </c>
      <c r="C7" t="s">
        <v>71</v>
      </c>
      <c r="D7" s="6">
        <f>'Besoins'!$B$2*0.3</f>
        <v>0.3</v>
      </c>
      <c r="E7" t="s">
        <v>15</v>
      </c>
    </row>
    <row r="8">
      <c r="A8">
        <v>4</v>
      </c>
      <c r="B8" t="s">
        <v>72</v>
      </c>
      <c r="C8" t="s">
        <v>71</v>
      </c>
      <c r="D8" s="6">
        <f>'Besoins'!$B$2*0.3</f>
        <v>0.3</v>
      </c>
      <c r="E8" t="s">
        <v>15</v>
      </c>
    </row>
    <row r="9">
      <c r="A9">
        <v>4</v>
      </c>
      <c r="B9" t="s">
        <v>73</v>
      </c>
      <c r="C9" t="s">
        <v>71</v>
      </c>
      <c r="D9" s="6">
        <f>'Besoins'!$B$2*0.12</f>
        <v>0.12</v>
      </c>
      <c r="E9" t="s">
        <v>15</v>
      </c>
    </row>
    <row r="10">
      <c r="A10">
        <v>3</v>
      </c>
      <c r="B10" t="s">
        <v>74</v>
      </c>
      <c r="C10" t="s">
        <v>71</v>
      </c>
      <c r="D10" s="6">
        <f>'Besoins'!$B$2*2</f>
        <v>2</v>
      </c>
      <c r="E10" t="s">
        <v>3</v>
      </c>
    </row>
    <row r="11">
      <c r="A11">
        <v>2</v>
      </c>
      <c r="B11" t="s">
        <v>75</v>
      </c>
      <c r="C11" t="s">
        <v>64</v>
      </c>
      <c r="D11" s="6">
        <f>'Besoins'!$B$2*0.4</f>
        <v>0.4</v>
      </c>
      <c r="E11" t="s">
        <v>32</v>
      </c>
    </row>
    <row r="12">
      <c r="A12">
        <v>3</v>
      </c>
      <c r="B12" t="s">
        <v>76</v>
      </c>
      <c r="C12" t="s">
        <v>71</v>
      </c>
      <c r="D12" s="6">
        <f>'Besoins'!$B$2*0.2666666667</f>
        <v>0.266667</v>
      </c>
      <c r="E12" t="s">
        <v>32</v>
      </c>
    </row>
    <row r="13">
      <c r="A13">
        <v>3</v>
      </c>
      <c r="B13" t="s">
        <v>77</v>
      </c>
      <c r="C13" t="s">
        <v>64</v>
      </c>
      <c r="D13" s="6">
        <f>'Besoins'!$B$2*0.1333333333</f>
        <v>0.133333</v>
      </c>
      <c r="E13" t="s">
        <v>32</v>
      </c>
    </row>
    <row r="14">
      <c r="A14">
        <v>4</v>
      </c>
      <c r="B14" t="s">
        <v>78</v>
      </c>
      <c r="C14" t="s">
        <v>71</v>
      </c>
      <c r="D14" s="6">
        <f>'Besoins'!$B$2*0.1333333333</f>
        <v>0.133333</v>
      </c>
      <c r="E14" t="s">
        <v>15</v>
      </c>
    </row>
    <row r="15">
      <c r="A15">
        <v>2</v>
      </c>
      <c r="B15" t="s">
        <v>79</v>
      </c>
      <c r="C15" t="s">
        <v>64</v>
      </c>
      <c r="D15" s="6">
        <f>'Besoins'!$B$2*3</f>
        <v>3</v>
      </c>
      <c r="E15" t="s">
        <v>15</v>
      </c>
    </row>
    <row r="16">
      <c r="A16">
        <v>3</v>
      </c>
      <c r="B16" t="s">
        <v>80</v>
      </c>
      <c r="C16" t="s">
        <v>71</v>
      </c>
      <c r="D16" s="6">
        <f>'Besoins'!$B$2*1</f>
        <v>1</v>
      </c>
      <c r="E16" t="s">
        <v>15</v>
      </c>
    </row>
    <row r="17">
      <c r="A17">
        <v>3</v>
      </c>
      <c r="B17" t="s">
        <v>81</v>
      </c>
      <c r="C17" t="s">
        <v>71</v>
      </c>
      <c r="D17" s="6">
        <f>'Besoins'!$B$2*0.25</f>
        <v>0.25</v>
      </c>
      <c r="E17" t="s">
        <v>32</v>
      </c>
    </row>
    <row r="18">
      <c r="A18">
        <v>3</v>
      </c>
      <c r="B18" t="s">
        <v>82</v>
      </c>
      <c r="C18" t="s">
        <v>69</v>
      </c>
      <c r="D18" s="6">
        <f>'Besoins'!$B$2*10</f>
        <v>10</v>
      </c>
      <c r="E18" t="s">
        <v>3</v>
      </c>
    </row>
    <row r="19">
      <c r="A19">
        <v>3</v>
      </c>
      <c r="B19" t="s">
        <v>83</v>
      </c>
      <c r="C19" t="s">
        <v>71</v>
      </c>
      <c r="D19" s="6">
        <f>'Besoins'!$B$2*1.5</f>
        <v>1.5</v>
      </c>
      <c r="E19" t="s">
        <v>15</v>
      </c>
    </row>
    <row r="20">
      <c r="A20">
        <v>3</v>
      </c>
      <c r="B20" t="s">
        <v>84</v>
      </c>
      <c r="C20" t="s">
        <v>71</v>
      </c>
      <c r="D20" s="6">
        <f>'Besoins'!$B$2*1</f>
        <v>1</v>
      </c>
      <c r="E20" t="s">
        <v>3</v>
      </c>
    </row>
    <row r="21">
      <c r="A21">
        <v>2</v>
      </c>
      <c r="B21" t="s">
        <v>85</v>
      </c>
      <c r="C21" t="s">
        <v>69</v>
      </c>
      <c r="D21" s="6">
        <f>'Besoins'!$B$2*180</f>
        <v>180</v>
      </c>
      <c r="E21" t="s">
        <v>3</v>
      </c>
    </row>
    <row r="22">
      <c r="A22">
        <v>2</v>
      </c>
      <c r="B22" t="s">
        <v>86</v>
      </c>
      <c r="C22" t="s">
        <v>69</v>
      </c>
      <c r="D22" s="6">
        <f>'Besoins'!$B$2*0.5</f>
        <v>0.5</v>
      </c>
      <c r="E2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87</v>
      </c>
      <c r="B1"/>
      <c r="C1"/>
      <c r="D1"/>
    </row>
    <row r="2">
      <c r="A2" t="str" s="13">
        <f>"00000524 · PAT.INDIVIDUELS · référence : "&amp;Besoins!B3&amp;" "&amp;Besoins!C3&amp;" · multiplicateur réglable sur la feuille ""Besoins"""</f>
        <v>00000524 · PAT.INDIVIDUELS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91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92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93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94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95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2026-09-15T14:54:51Z</dcterms:created>
  <dc:title>FRAISIER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2026-09-15T14:54:51Z</dcterms:modified>
  <cp:revision>1</cp:revision>
</cp:coreProperties>
</file>