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<sst xmlns="http://schemas.openxmlformats.org/spreadsheetml/2006/main" count="99" uniqueCount="99">
  <si>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</si>
  <si>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</si>
  <si>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</si>
  <si>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</si>
  <si>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</si>
  <si>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</si>
  <si>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</si>
  <si>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</si>
  <si>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</si>
  <si>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</si>
  <si>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</si>
  <si>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</si>
  <si>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</si>
  <si>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</si>
  <si>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</si>
  <si>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</si>
  <si>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</si>
  <si>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</si>
  <si>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</si>
  <si>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</si>
  <si>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</si>
  <si>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</si>
  <si>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</si>
  <si>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</si>
  <si>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</si>
  <si>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</si>
  <si>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</si>
  <si>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</si>
  <si>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</si>
  <si>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</si>
  <si>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</si>
  <si>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</si>
  <si>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</si>
  <si>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</si>
  <si>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</si>
  <si>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</si>
  <si>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</si>
  <si>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</si>
  <si>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</si>
  <si>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</si>
  <si>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</si>
  <si>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</si>
  <si>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</si>
  <si>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CHOUX CRÈME CHANTILLY ANANAS</t>
  </si>
  <si>
    <t>CHOUX CRÈME CHANTILLY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</si>
  <si>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</si>
  <si>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</si>
  <si>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</si>
  <si>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</si>
  <si>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</si>
  <si>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</si>
  <si>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</si>
  <si>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</si>
  <si>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</si>
  <si>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</si>
  <si>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</si>
  <si>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</si>
  <si>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</si>
  <si>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</si>
  <si>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</si>
  <si>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</si>
  <si>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</si>
  <si>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</si>
  <si>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</si>
  <si>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</si>
  <si>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</si>
  <si>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</si>
  <si>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</si>
  <si>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</si>
  <si>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CHOUX CRÈME CHANTILLY</t>
  </si>
  <si>
    <t xml:space="preserve">        ↳ CHOUX (VIDE)</t>
  </si>
  <si>
    <t xml:space="preserve">            ↳ PÂTE À CHOUX (B)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</si>
  <si>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</si>
  <si>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</si>
  <si>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</si>
  <si>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</si>
  <si>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</si>
  <si>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</si>
  <si>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 (conv.)</t>
  </si>
  <si>
    <t>conversion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</si>
  <si>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</si>
  <si>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</si>
  <si>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</si>
  <si>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ANANAS (BOITE 4/4)</t>
  </si>
  <si>
    <t>Fiche technique — CHOUX CRÈME CHANTILLY ANANAS</t>
  </si>
  <si>
    <t>CHOUX CRÈME CHANTILLY ANANAS  00000476</t>
  </si>
  <si>
    <t>↳ 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</si>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</sst>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6.217617</v>
      </c>
      <c r="E7" s="6">
        <f>D7*$B$2</f>
        <v>6.217617</v>
      </c>
      <c r="F7" t="s">
        <v>15</v>
      </c>
      <c r="G7" s="9">
        <f>E7*0.0220639985</f>
        <v>0.137185</v>
      </c>
    </row>
    <row r="8">
      <c r="A8" t="s" s="8">
        <v>16</v>
      </c>
      <c r="B8" t="s">
        <v>17</v>
      </c>
      <c r="C8" t="s">
        <v>18</v>
      </c>
      <c r="D8" s="4">
        <v>4.663212</v>
      </c>
      <c r="E8" s="6">
        <f>D8*$B$2</f>
        <v>4.663212</v>
      </c>
      <c r="F8" t="s">
        <v>15</v>
      </c>
      <c r="G8" s="9">
        <f>E8*3.9514003688</f>
        <v>18.426218</v>
      </c>
    </row>
    <row r="9">
      <c r="A9" t="s" s="8">
        <v>19</v>
      </c>
      <c r="B9" t="s">
        <v>20</v>
      </c>
      <c r="C9" t="s">
        <v>18</v>
      </c>
      <c r="D9" s="4">
        <v>1.5</v>
      </c>
      <c r="E9" s="6">
        <f>D9*$B$2</f>
        <v>1.5</v>
      </c>
      <c r="F9" t="s">
        <v>21</v>
      </c>
      <c r="G9" s="9">
        <f>E9*2.5335</f>
        <v>3.80025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E10*1.1093</f>
        <v>1.1093</v>
      </c>
    </row>
    <row r="11">
      <c r="A11" t="s" s="8">
        <v>25</v>
      </c>
      <c r="B11" t="s">
        <v>26</v>
      </c>
      <c r="C11" t="s">
        <v>27</v>
      </c>
      <c r="D11" s="4">
        <v>155.440415</v>
      </c>
      <c r="E11" s="6">
        <f>D11*$B$2</f>
        <v>155.440415</v>
      </c>
      <c r="F11" t="s">
        <v>3</v>
      </c>
      <c r="G11" s="9">
        <f>E11*0.2699999991</f>
        <v>41.968912</v>
      </c>
    </row>
    <row r="12">
      <c r="A12" t="s" s="8">
        <v>28</v>
      </c>
      <c r="B12" t="s">
        <v>29</v>
      </c>
      <c r="C12" t="s">
        <v>30</v>
      </c>
      <c r="D12" s="4">
        <v>10.103627</v>
      </c>
      <c r="E12" s="6">
        <f>D12*$B$2</f>
        <v>10.103627</v>
      </c>
      <c r="F12" t="s">
        <v>21</v>
      </c>
      <c r="G12" s="9">
        <f>E12*0.003</f>
        <v>0.030311</v>
      </c>
    </row>
    <row r="13">
      <c r="A13" t="s" s="8">
        <v>31</v>
      </c>
      <c r="B13" t="s">
        <v>32</v>
      </c>
      <c r="C13" t="s">
        <v>30</v>
      </c>
      <c r="D13" s="4">
        <v>0.15544</v>
      </c>
      <c r="E13" s="6">
        <f>D13*$B$2</f>
        <v>0.15544</v>
      </c>
      <c r="F13" t="s">
        <v>15</v>
      </c>
      <c r="G13" s="9">
        <f>E13*0.1864164971</f>
        <v>0.028977</v>
      </c>
    </row>
    <row r="14">
      <c r="A14" t="s" s="8">
        <v>33</v>
      </c>
      <c r="B14" t="s">
        <v>34</v>
      </c>
      <c r="C14" t="s">
        <v>35</v>
      </c>
      <c r="D14" s="4">
        <v>0.430881</v>
      </c>
      <c r="E14" s="6">
        <f>D14*$B$2</f>
        <v>0.430881</v>
      </c>
      <c r="F14" t="s">
        <v>15</v>
      </c>
      <c r="G14" s="9">
        <f>E14*0.949999623</f>
        <v>0.409337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>
        <v>1</v>
      </c>
      <c r="C5" t="s">
        <v>47</v>
      </c>
      <c r="D5" t="s" s="12">
        <v>48</v>
      </c>
      <c r="E5" t="s" s="12">
        <v>49</v>
      </c>
      <c r="F5"/>
    </row>
    <row r="6">
      <c r="A6" t="s">
        <v>46</v>
      </c>
      <c r="B6">
        <v>2</v>
      </c>
      <c r="C6" t="s">
        <v>50</v>
      </c>
      <c r="D6" t="s" s="12">
        <v>51</v>
      </c>
      <c r="E6" t="s" s="12">
        <v>52</v>
      </c>
      <c r="F6"/>
    </row>
    <row r="7">
      <c r="A7" t="s">
        <v>46</v>
      </c>
      <c r="B7">
        <v>3</v>
      </c>
      <c r="C7" t="s">
        <v>53</v>
      </c>
      <c r="D7" t="s" s="12">
        <v>54</v>
      </c>
      <c r="E7" t="s" s="12">
        <v>55</v>
      </c>
      <c r="F7"/>
    </row>
    <row r="8">
      <c r="A8" t="s">
        <v>46</v>
      </c>
      <c r="B8">
        <v>4</v>
      </c>
      <c r="C8" t="s">
        <v>56</v>
      </c>
      <c r="D8" t="s" s="12">
        <v>57</v>
      </c>
      <c r="E8" t="s" s="12">
        <v>58</v>
      </c>
      <c r="F8"/>
    </row>
    <row r="9">
      <c r="A9" t="s">
        <v>46</v>
      </c>
      <c r="B9">
        <v>5</v>
      </c>
      <c r="C9" t="s">
        <v>59</v>
      </c>
      <c r="D9" t="s" s="12">
        <v>60</v>
      </c>
      <c r="E9" t="s" s="12">
        <v>61</v>
      </c>
      <c r="F9"/>
    </row>
    <row r="10">
      <c r="A10" t="s">
        <v>46</v>
      </c>
      <c r="B10">
        <v>6</v>
      </c>
      <c r="C10" t="s">
        <v>53</v>
      </c>
      <c r="D10" t="s" s="12">
        <v>62</v>
      </c>
      <c r="E10" t="s" s="12"/>
      <c r="F10"/>
    </row>
    <row r="11">
      <c r="A11" t="s">
        <v>63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43</v>
      </c>
      <c r="C2" t="s">
        <v>68</v>
      </c>
      <c r="D2" s="6">
        <f>'Besoins'!$B$2*30</f>
        <v>30</v>
      </c>
      <c r="E2" t="s">
        <v>3</v>
      </c>
    </row>
    <row r="3">
      <c r="A3">
        <v>1</v>
      </c>
      <c r="B3" t="s">
        <v>69</v>
      </c>
      <c r="C3" t="s">
        <v>68</v>
      </c>
      <c r="D3" s="6">
        <f>'Besoins'!$B$2*30</f>
        <v>30</v>
      </c>
      <c r="E3" t="s">
        <v>3</v>
      </c>
    </row>
    <row r="4">
      <c r="A4">
        <v>2</v>
      </c>
      <c r="B4" t="s">
        <v>70</v>
      </c>
      <c r="C4" t="s">
        <v>68</v>
      </c>
      <c r="D4" s="6">
        <f>'Besoins'!$B$2*30</f>
        <v>30</v>
      </c>
      <c r="E4" t="s">
        <v>3</v>
      </c>
    </row>
    <row r="5">
      <c r="A5">
        <v>3</v>
      </c>
      <c r="B5" t="s">
        <v>71</v>
      </c>
      <c r="C5" t="s">
        <v>68</v>
      </c>
      <c r="D5" s="6">
        <f>'Besoins'!$B$2*30</f>
        <v>30</v>
      </c>
      <c r="E5" t="s">
        <v>15</v>
      </c>
    </row>
    <row r="6">
      <c r="A6">
        <v>4</v>
      </c>
      <c r="B6" t="s">
        <v>72</v>
      </c>
      <c r="C6" t="s">
        <v>73</v>
      </c>
      <c r="D6" s="6">
        <f>'Besoins'!$B$2*10.103626943</f>
        <v>10.103627</v>
      </c>
      <c r="E6" t="s">
        <v>21</v>
      </c>
    </row>
    <row r="7">
      <c r="A7">
        <v>4</v>
      </c>
      <c r="B7" t="s">
        <v>74</v>
      </c>
      <c r="C7" t="s">
        <v>73</v>
      </c>
      <c r="D7" s="6">
        <f>'Besoins'!$B$2*0.1554404145</f>
        <v>0.15544</v>
      </c>
      <c r="E7" t="s">
        <v>15</v>
      </c>
    </row>
    <row r="8">
      <c r="A8">
        <v>4</v>
      </c>
      <c r="B8" t="s">
        <v>75</v>
      </c>
      <c r="C8" t="s">
        <v>73</v>
      </c>
      <c r="D8" s="6">
        <f>'Besoins'!$B$2*0.310880829</f>
        <v>0.310881</v>
      </c>
      <c r="E8" t="s">
        <v>15</v>
      </c>
    </row>
    <row r="9">
      <c r="A9">
        <v>4</v>
      </c>
      <c r="B9" t="s">
        <v>76</v>
      </c>
      <c r="C9" t="s">
        <v>73</v>
      </c>
      <c r="D9" s="6">
        <f>'Besoins'!$B$2*4.6632124352</f>
        <v>4.663212</v>
      </c>
      <c r="E9" t="s">
        <v>15</v>
      </c>
    </row>
    <row r="10">
      <c r="A10">
        <v>4</v>
      </c>
      <c r="B10" t="s">
        <v>77</v>
      </c>
      <c r="C10" t="s">
        <v>73</v>
      </c>
      <c r="D10" s="6">
        <f>'Besoins'!$B$2*6.2176165803</f>
        <v>6.217617</v>
      </c>
      <c r="E10" t="s">
        <v>15</v>
      </c>
    </row>
    <row r="11">
      <c r="A11">
        <v>4</v>
      </c>
      <c r="B11" t="s">
        <v>78</v>
      </c>
      <c r="C11" t="s">
        <v>79</v>
      </c>
      <c r="D11" s="6">
        <f>'Besoins'!$B$2*155.4404145078</f>
        <v>155.440415</v>
      </c>
      <c r="E11" t="s">
        <v>3</v>
      </c>
    </row>
    <row r="12">
      <c r="A12">
        <v>2</v>
      </c>
      <c r="B12" t="s">
        <v>80</v>
      </c>
      <c r="C12" t="s">
        <v>68</v>
      </c>
      <c r="D12" s="6">
        <f>'Besoins'!$B$2*1.62</f>
        <v>1.62</v>
      </c>
      <c r="E12" t="s">
        <v>15</v>
      </c>
    </row>
    <row r="13">
      <c r="A13">
        <v>3</v>
      </c>
      <c r="B13" t="s">
        <v>81</v>
      </c>
      <c r="C13" t="s">
        <v>73</v>
      </c>
      <c r="D13" s="6">
        <f>'Besoins'!$B$2*1.5</f>
        <v>1.5</v>
      </c>
      <c r="E13" t="s">
        <v>21</v>
      </c>
    </row>
    <row r="14">
      <c r="A14">
        <v>3</v>
      </c>
      <c r="B14" t="s">
        <v>82</v>
      </c>
      <c r="C14" t="s">
        <v>73</v>
      </c>
      <c r="D14" s="6">
        <f>'Besoins'!$B$2*0.12</f>
        <v>0.12</v>
      </c>
      <c r="E14" t="s">
        <v>15</v>
      </c>
    </row>
    <row r="15">
      <c r="A15">
        <v>1</v>
      </c>
      <c r="B15" t="s">
        <v>83</v>
      </c>
      <c r="C15" t="s">
        <v>73</v>
      </c>
      <c r="D15" s="6">
        <f>'Besoins'!$B$2*1</f>
        <v>1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84</v>
      </c>
      <c r="B1"/>
      <c r="C1"/>
      <c r="D1"/>
    </row>
    <row r="2">
      <c r="A2" t="str" s="13">
        <f>"00000476 · PAT.INDIVIDUELS · référence : "&amp;Besoins!B3&amp;" "&amp;Besoins!C3&amp;" · multiplicateur réglable sur la feuille ""Besoins"""</f>
        <v>00000476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88</v>
      </c>
      <c r="B13"/>
      <c r="C13"/>
      <c r="D13"/>
    </row>
    <row r="14">
      <c r="A14" t="s" s="16">
        <v>89</v>
      </c>
      <c r="B14" t="str" s="12">
        <f>"[TAMISER] "&amp;Procedure!D5</f>
        <v>[TAMISER] farine T55 avant toutes étapes</v>
      </c>
      <c r="C14"/>
      <c r="D14"/>
    </row>
    <row r="15">
      <c r="A15"/>
      <c r="B15" t="str">
        <f>Besoins!B7</f>
        <v>FARINE (FLEUR DE FROMENT)</v>
      </c>
      <c r="C15" s="6">
        <f>Besoins!E7</f>
        <v>6.217617</v>
      </c>
      <c r="D15" t="str">
        <f>Besoins!F7</f>
        <v>kg</v>
      </c>
    </row>
    <row r="16">
      <c r="A16"/>
      <c r="B16" t="str" s="15">
        <f>"ℹ "&amp;Procedure!E5</f>
        <v>ℹ</v>
      </c>
      <c r="C16"/>
      <c r="D16"/>
    </row>
    <row r="17">
      <c r="A17" t="s" s="16">
        <v>90</v>
      </c>
      <c r="B17" t="str" s="12">
        <f>"[BOUILLIR] "&amp;Procedure!D6</f>
        <v>[BOUILLIR] Si bassine du bateur inox direct sur feu vif avec la feuille ou spatule</v>
      </c>
      <c r="C17"/>
      <c r="D17"/>
    </row>
    <row r="18">
      <c r="A18"/>
      <c r="B18" t="str">
        <f>Besoins!B12</f>
        <v>EAU</v>
      </c>
      <c r="C18" s="6">
        <f>Besoins!E12</f>
        <v>10.103627</v>
      </c>
      <c r="D18" t="str">
        <f>Besoins!F12</f>
        <v>lt</v>
      </c>
    </row>
    <row r="19">
      <c r="A19"/>
      <c r="B19" t="str">
        <f>Besoins!B13</f>
        <v>SEL</v>
      </c>
      <c r="C19" s="6">
        <f>Besoins!E13</f>
        <v>0.15544</v>
      </c>
      <c r="D19" t="str">
        <f>Besoins!F13</f>
        <v>kg</v>
      </c>
    </row>
    <row r="20">
      <c r="A20"/>
      <c r="B20" t="s">
        <v>91</v>
      </c>
      <c r="C20" s="6">
        <f>'Besoins'!$B$2*0.310880829</f>
        <v>0.310881</v>
      </c>
      <c r="D20" t="s">
        <v>15</v>
      </c>
    </row>
    <row r="21">
      <c r="A21"/>
      <c r="B21" t="str">
        <f>Besoins!B8</f>
        <v>BEURRE</v>
      </c>
      <c r="C21" s="6">
        <f>Besoins!E8</f>
        <v>4.663212</v>
      </c>
      <c r="D21" t="str">
        <f>Besoins!F8</f>
        <v>kg</v>
      </c>
    </row>
    <row r="22">
      <c r="A22"/>
      <c r="B22" t="str" s="15">
        <f>"ℹ "&amp;Procedure!E6</f>
        <v>ℹ</v>
      </c>
      <c r="C22"/>
      <c r="D22"/>
    </row>
    <row r="23">
      <c r="A23" t="s" s="16">
        <v>92</v>
      </c>
      <c r="B23" t="str" s="12">
        <f>"[MÉLANGER] "&amp;Procedure!D7</f>
        <v>[MÉLANGER] La farine dans le liquide</v>
      </c>
      <c r="C23"/>
      <c r="D23"/>
    </row>
    <row r="24">
      <c r="A24"/>
      <c r="B24" t="str" s="15">
        <f>"ℹ "&amp;Procedure!E7</f>
        <v>ℹ</v>
      </c>
      <c r="C24"/>
      <c r="D24"/>
    </row>
    <row r="25">
      <c r="A25" t="s" s="16">
        <v>93</v>
      </c>
      <c r="B25" t="str" s="12">
        <f>"[DESSÉCHER] "&amp;Procedure!D8</f>
        <v>[DESSÉCHER] La panade à la spatule</v>
      </c>
      <c r="C25"/>
      <c r="D25"/>
    </row>
    <row r="26">
      <c r="A26"/>
      <c r="B26" t="str" s="15">
        <f>"ℹ "&amp;Procedure!E8</f>
        <v>ℹ</v>
      </c>
      <c r="C26"/>
      <c r="D26"/>
    </row>
    <row r="27">
      <c r="A27" t="s" s="16">
        <v>94</v>
      </c>
      <c r="B27" t="str" s="12">
        <f>"[INCORPORER] "&amp;Procedure!D9</f>
        <v>[INCORPORER] Les œufs entiers un à un</v>
      </c>
      <c r="C27"/>
      <c r="D27"/>
    </row>
    <row r="28">
      <c r="A28"/>
      <c r="B28" t="s">
        <v>95</v>
      </c>
      <c r="C28" s="6">
        <f>'Besoins'!$B$2*155.4404145078</f>
        <v>155.440415</v>
      </c>
      <c r="D28" t="s">
        <v>3</v>
      </c>
    </row>
    <row r="29">
      <c r="A29"/>
      <c r="B29" t="str" s="15">
        <f>"ℹ "&amp;Procedure!E9</f>
        <v>ℹ</v>
      </c>
      <c r="C29"/>
      <c r="D29"/>
    </row>
    <row r="30">
      <c r="A30" t="s" s="16">
        <v>96</v>
      </c>
      <c r="B30" t="str" s="12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4">
        <v>97</v>
      </c>
      <c r="B32"/>
      <c r="C32"/>
      <c r="D32"/>
    </row>
    <row r="33">
      <c r="A33"/>
      <c r="B3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7">
        <v>98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2026-09-15T14:54:16Z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2026-09-15T14:54:16Z</dcterms:modified>
  <cp:revision>1</cp:revision>
</cp:coreProperties>
</file>