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<sst xmlns="http://schemas.openxmlformats.org/spreadsheetml/2006/main" count="96" uniqueCount="96">
  <si>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</si>
  <si>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</si>
  <si>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</si>
  <si>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</si>
  <si>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</si>
  <si>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</si>
  <si>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</si>
  <si>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</si>
  <si>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</si>
  <si>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</si>
  <si>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</si>
  <si>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</si>
  <si>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</si>
  <si>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</si>
  <si>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</si>
  <si>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</si>
  <si>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</si>
  <si>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</si>
  <si>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</si>
  <si>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</si>
  <si>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</si>
  <si>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</si>
  <si>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</si>
  <si>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</si>
  <si>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</si>
  <si>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</si>
  <si>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</si>
  <si>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</si>
  <si>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</si>
  <si>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</si>
  <si>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</si>
  <si>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</si>
  <si>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</si>
  <si>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</si>
  <si>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</si>
  <si>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</si>
  <si>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</si>
  <si>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</si>
  <si>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</si>
  <si>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</si>
  <si>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</si>
  <si>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</si>
  <si>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</si>
  <si>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</si>
  <si>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</si>
  <si>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</si>
  <si>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</si>
  <si>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</si>
  <si>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</si>
  <si>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</si>
  <si>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</si>
  <si>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</si>
  <si>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</si>
  <si>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</si>
  <si>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</si>
  <si>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FRUITS ROUGES</t>
  </si>
  <si>
    <t>CROUTE  FOND CRÈME LÉGÈRE</t>
  </si>
  <si>
    <t>CROUTE  (TARTELETTE)</t>
  </si>
  <si>
    <t>PÂTE SUCRÉE</t>
  </si>
  <si>
    <t>CRÈME LÉGÈRE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</si>
  <si>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</si>
  <si>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</si>
  <si>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</si>
  <si>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</si>
  <si>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</si>
  <si>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</si>
  <si>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CROUTE  FOND CRÈME LÉGÈRE</t>
  </si>
  <si>
    <t xml:space="preserve">        ↳ CROUTE  (TARTELETTE)</t>
  </si>
  <si>
    <t xml:space="preserve">            ↳ PÂTE SUCRÉE</t>
  </si>
  <si>
    <t xml:space="preserve">                ↳ SUCRE (S2)</t>
  </si>
  <si>
    <t>matiere</t>
  </si>
  <si>
    <t xml:space="preserve">                ↳ BEURRE</t>
  </si>
  <si>
    <t xml:space="preserve">                ↳ OEUF (P) (conv.)</t>
  </si>
  <si>
    <t>conversion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</si>
  <si>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</si>
  <si>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</si>
  <si>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</si>
  <si>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</si>
  <si>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 (conv.)</t>
  </si>
  <si>
    <t xml:space="preserve">                ↳ mazena</t>
  </si>
  <si>
    <t xml:space="preserve">            ↳ GELATINE EN FEUILLES (P) (conv.)</t>
  </si>
  <si>
    <t xml:space="preserve">            ↳ CREME FRAOECHE</t>
  </si>
  <si>
    <t xml:space="preserve">    ↳ FRAMBOISE (p) (conv.)</t>
  </si>
  <si>
    <t xml:space="preserve">    ↳ FRAISE (P/.) (conv.)</t>
  </si>
  <si>
    <t xml:space="preserve">    ↳ MURE (p) (conv.)</t>
  </si>
  <si>
    <t xml:space="preserve">    ↳ MYRTILLES (P) (conv.)</t>
  </si>
  <si>
    <t xml:space="preserve">    ↳ FRAISE DES BOIS (P) (conv.)</t>
  </si>
  <si>
    <t xml:space="preserve">    ↳ GROSEILLES (BRANCHE,P) (conv.)</t>
  </si>
  <si>
    <t>Fiche technique — CROUTE AU FRUITS ROUGES</t>
  </si>
  <si>
    <t>CROUTE AU FRUITS ROUGES  00000472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</si>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</sst>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0.444444</v>
      </c>
      <c r="E7" s="6">
        <f>D7*$B$2</f>
        <v>0.444444</v>
      </c>
      <c r="F7" t="s">
        <v>15</v>
      </c>
      <c r="G7" s="9">
        <f>E7*0.0220640221</f>
        <v>0.009806</v>
      </c>
    </row>
    <row r="8">
      <c r="A8" t="s" s="8">
        <v>16</v>
      </c>
      <c r="B8" t="s">
        <v>17</v>
      </c>
      <c r="C8" t="s">
        <v>14</v>
      </c>
      <c r="D8" s="4">
        <v>0.166667</v>
      </c>
      <c r="E8" s="6">
        <f>D8*$B$2</f>
        <v>0.166667</v>
      </c>
      <c r="F8" t="s">
        <v>15</v>
      </c>
      <c r="G8" s="9">
        <f>E8*16.0944678111</f>
        <v>2.682417</v>
      </c>
    </row>
    <row r="9">
      <c r="A9" t="s" s="8">
        <v>18</v>
      </c>
      <c r="B9" t="s">
        <v>19</v>
      </c>
      <c r="C9" t="s">
        <v>20</v>
      </c>
      <c r="D9" s="4">
        <v>0.000583</v>
      </c>
      <c r="E9" s="6">
        <f>D9*$B$2</f>
        <v>0.000583</v>
      </c>
      <c r="F9" t="s">
        <v>15</v>
      </c>
      <c r="G9" s="9">
        <f>E9*0.7837478559</f>
        <v>0.000457</v>
      </c>
    </row>
    <row r="10">
      <c r="A10" t="s" s="8">
        <v>21</v>
      </c>
      <c r="B10" t="s">
        <v>22</v>
      </c>
      <c r="C10" t="s">
        <v>23</v>
      </c>
      <c r="D10" s="4">
        <v>0.222222</v>
      </c>
      <c r="E10" s="6">
        <f>D10*$B$2</f>
        <v>0.222222</v>
      </c>
      <c r="F10" t="s">
        <v>15</v>
      </c>
      <c r="G10" s="9">
        <f>E10*3.9514039514</f>
        <v>0.878089</v>
      </c>
    </row>
    <row r="11">
      <c r="A11" t="s" s="8">
        <v>24</v>
      </c>
      <c r="B11" t="s">
        <v>25</v>
      </c>
      <c r="C11" t="s">
        <v>23</v>
      </c>
      <c r="D11" s="4">
        <v>0.025</v>
      </c>
      <c r="E11" s="6">
        <f>D11*$B$2</f>
        <v>0.025</v>
      </c>
      <c r="F11" t="s">
        <v>26</v>
      </c>
      <c r="G11" s="9">
        <f>E11*2.5335</f>
        <v>0.063337</v>
      </c>
    </row>
    <row r="12">
      <c r="A12" t="s" s="8">
        <v>27</v>
      </c>
      <c r="B12" t="s">
        <v>28</v>
      </c>
      <c r="C12" t="s">
        <v>23</v>
      </c>
      <c r="D12" s="4">
        <v>0.033333</v>
      </c>
      <c r="E12" s="6">
        <f>D12*$B$2</f>
        <v>0.033333</v>
      </c>
      <c r="F12" t="s">
        <v>3</v>
      </c>
      <c r="G12" s="9">
        <f>E12*1.9831198312</f>
        <v>0.066103</v>
      </c>
    </row>
    <row r="13">
      <c r="A13" t="s" s="8">
        <v>29</v>
      </c>
      <c r="B13" t="s">
        <v>30</v>
      </c>
      <c r="C13" t="s">
        <v>23</v>
      </c>
      <c r="D13" s="4">
        <v>0.033333</v>
      </c>
      <c r="E13" s="6">
        <f>D13*$B$2</f>
        <v>0.033333</v>
      </c>
      <c r="F13" t="s">
        <v>3</v>
      </c>
      <c r="G13" s="9">
        <f>E13*2.2310223102</f>
        <v>0.074367</v>
      </c>
    </row>
    <row r="14">
      <c r="A14" t="s" s="8">
        <v>31</v>
      </c>
      <c r="B14" t="s">
        <v>32</v>
      </c>
      <c r="C14" t="s">
        <v>23</v>
      </c>
      <c r="D14" s="4">
        <v>0.06</v>
      </c>
      <c r="E14" s="6">
        <f>D14*$B$2</f>
        <v>0.06</v>
      </c>
      <c r="F14" t="s">
        <v>3</v>
      </c>
      <c r="G14" s="9">
        <f>E14*2.7268</f>
        <v>0.163608</v>
      </c>
    </row>
    <row r="15">
      <c r="A15" t="s" s="8">
        <v>33</v>
      </c>
      <c r="B15" t="s">
        <v>34</v>
      </c>
      <c r="C15" t="s">
        <v>35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36</v>
      </c>
      <c r="B16" t="s">
        <v>37</v>
      </c>
      <c r="C16" t="s">
        <v>35</v>
      </c>
      <c r="D16" s="4">
        <v>0.03</v>
      </c>
      <c r="E16" s="6">
        <f>D16*$B$2</f>
        <v>0.03</v>
      </c>
      <c r="F16" t="s">
        <v>3</v>
      </c>
      <c r="G16" s="9">
        <f>E16*2.355</f>
        <v>0.07065</v>
      </c>
    </row>
    <row r="17">
      <c r="A17" t="s" s="8">
        <v>38</v>
      </c>
      <c r="B17" t="s">
        <v>39</v>
      </c>
      <c r="C17" t="s">
        <v>35</v>
      </c>
      <c r="D17" s="4">
        <v>0.166667</v>
      </c>
      <c r="E17" s="6">
        <f>D17*$B$2</f>
        <v>0.166667</v>
      </c>
      <c r="F17" t="s">
        <v>3</v>
      </c>
      <c r="G17" s="9">
        <f>E17*2.1070957858</f>
        <v>0.351183</v>
      </c>
    </row>
    <row r="18">
      <c r="A18" t="s" s="8">
        <v>40</v>
      </c>
      <c r="B18" t="s">
        <v>41</v>
      </c>
      <c r="C18" t="s">
        <v>42</v>
      </c>
      <c r="D18" s="4">
        <v>2.263889</v>
      </c>
      <c r="E18" s="6">
        <f>D18*$B$2</f>
        <v>2.263889</v>
      </c>
      <c r="F18" t="s">
        <v>3</v>
      </c>
      <c r="G18" s="9">
        <f>E18*0.2699999867</f>
        <v>0.61125</v>
      </c>
    </row>
    <row r="19">
      <c r="A19" t="s" s="8">
        <v>43</v>
      </c>
      <c r="B19" t="s">
        <v>44</v>
      </c>
      <c r="C19" t="s">
        <v>42</v>
      </c>
      <c r="D19" s="4">
        <v>0.008333</v>
      </c>
      <c r="E19" s="6">
        <f>D19*$B$2</f>
        <v>0.008333</v>
      </c>
      <c r="F19" t="s">
        <v>26</v>
      </c>
      <c r="G19" s="9">
        <f>E19*0.599923997</f>
        <v>0.004999</v>
      </c>
    </row>
    <row r="20">
      <c r="A20" t="s" s="8">
        <v>45</v>
      </c>
      <c r="B20" t="s">
        <v>46</v>
      </c>
      <c r="C20" t="s">
        <v>47</v>
      </c>
      <c r="D20" s="4">
        <v>0.224306</v>
      </c>
      <c r="E20" s="6">
        <f>D20*$B$2</f>
        <v>0.224306</v>
      </c>
      <c r="F20" t="s">
        <v>15</v>
      </c>
      <c r="G20" s="9">
        <f>E20*0.9499981177</f>
        <v>0.21309</v>
      </c>
    </row>
    <row r="21">
      <c r="A21"/>
      <c r="B21"/>
      <c r="C21"/>
      <c r="D21"/>
      <c r="E21"/>
      <c r="F21" t="s" s="10">
        <v>48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55</v>
      </c>
      <c r="C2" t="s">
        <v>65</v>
      </c>
      <c r="D2" s="6">
        <f>'Besoins'!$B$2*1</f>
        <v>1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'Besoins'!$B$2*1</f>
        <v>1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'Besoins'!$B$2*1</f>
        <v>1</v>
      </c>
      <c r="E4" t="s">
        <v>3</v>
      </c>
    </row>
    <row r="5">
      <c r="A5">
        <v>3</v>
      </c>
      <c r="B5" t="s">
        <v>68</v>
      </c>
      <c r="C5" t="s">
        <v>65</v>
      </c>
      <c r="D5" s="6">
        <f>'Besoins'!$B$2*1</f>
        <v>1</v>
      </c>
      <c r="E5" t="s">
        <v>15</v>
      </c>
    </row>
    <row r="6">
      <c r="A6">
        <v>4</v>
      </c>
      <c r="B6" t="s">
        <v>69</v>
      </c>
      <c r="C6" t="s">
        <v>70</v>
      </c>
      <c r="D6" s="6">
        <f>'Besoins'!$B$2*0.2222222222</f>
        <v>0.222222</v>
      </c>
      <c r="E6" t="s">
        <v>15</v>
      </c>
    </row>
    <row r="7">
      <c r="A7">
        <v>4</v>
      </c>
      <c r="B7" t="s">
        <v>71</v>
      </c>
      <c r="C7" t="s">
        <v>70</v>
      </c>
      <c r="D7" s="6">
        <f>'Besoins'!$B$2*0.2222222222</f>
        <v>0.222222</v>
      </c>
      <c r="E7" t="s">
        <v>15</v>
      </c>
    </row>
    <row r="8">
      <c r="A8">
        <v>4</v>
      </c>
      <c r="B8" t="s">
        <v>72</v>
      </c>
      <c r="C8" t="s">
        <v>73</v>
      </c>
      <c r="D8" s="6">
        <f>'Besoins'!$B$2*2.2222222222</f>
        <v>2.222222</v>
      </c>
      <c r="E8" t="s">
        <v>3</v>
      </c>
    </row>
    <row r="9">
      <c r="A9">
        <v>4</v>
      </c>
      <c r="B9" t="s">
        <v>74</v>
      </c>
      <c r="C9" t="s">
        <v>70</v>
      </c>
      <c r="D9" s="6">
        <f>'Besoins'!$B$2*0.4444444444</f>
        <v>0.444444</v>
      </c>
      <c r="E9" t="s">
        <v>15</v>
      </c>
    </row>
    <row r="10">
      <c r="A10">
        <v>2</v>
      </c>
      <c r="B10" t="s">
        <v>75</v>
      </c>
      <c r="C10" t="s">
        <v>65</v>
      </c>
      <c r="D10" s="6">
        <f>'Besoins'!$B$2*0.0375</f>
        <v>0.0375</v>
      </c>
      <c r="E10" t="s">
        <v>15</v>
      </c>
    </row>
    <row r="11">
      <c r="A11">
        <v>3</v>
      </c>
      <c r="B11" t="s">
        <v>76</v>
      </c>
      <c r="C11" t="s">
        <v>65</v>
      </c>
      <c r="D11" s="6">
        <f>'Besoins'!$B$2*0.0125</f>
        <v>0.0125</v>
      </c>
      <c r="E11" t="s">
        <v>15</v>
      </c>
    </row>
    <row r="12">
      <c r="A12">
        <v>4</v>
      </c>
      <c r="B12" t="s">
        <v>77</v>
      </c>
      <c r="C12" t="s">
        <v>70</v>
      </c>
      <c r="D12" s="6">
        <f>'Besoins'!$B$2*0.0083333333</f>
        <v>0.008333</v>
      </c>
      <c r="E12" t="s">
        <v>26</v>
      </c>
    </row>
    <row r="13">
      <c r="A13">
        <v>4</v>
      </c>
      <c r="B13" t="s">
        <v>69</v>
      </c>
      <c r="C13" t="s">
        <v>70</v>
      </c>
      <c r="D13" s="6">
        <f>'Besoins'!$B$2*0.0020833333</f>
        <v>0.002083</v>
      </c>
      <c r="E13" t="s">
        <v>15</v>
      </c>
    </row>
    <row r="14">
      <c r="A14">
        <v>4</v>
      </c>
      <c r="B14" t="s">
        <v>78</v>
      </c>
      <c r="C14" t="s">
        <v>73</v>
      </c>
      <c r="D14" s="6">
        <f>'Besoins'!$B$2*0.0833333333</f>
        <v>0.083333</v>
      </c>
      <c r="E14" t="s">
        <v>3</v>
      </c>
    </row>
    <row r="15">
      <c r="A15">
        <v>4</v>
      </c>
      <c r="B15" t="s">
        <v>79</v>
      </c>
      <c r="C15" t="s">
        <v>70</v>
      </c>
      <c r="D15" s="6">
        <f>'Besoins'!$B$2*0.0005833333</f>
        <v>0.000583</v>
      </c>
      <c r="E15" t="s">
        <v>15</v>
      </c>
    </row>
    <row r="16">
      <c r="A16">
        <v>3</v>
      </c>
      <c r="B16" t="s">
        <v>80</v>
      </c>
      <c r="C16" t="s">
        <v>73</v>
      </c>
      <c r="D16" s="6">
        <f>'Besoins'!$B$2*0.1666666667</f>
        <v>0.166667</v>
      </c>
      <c r="E16" t="s">
        <v>3</v>
      </c>
    </row>
    <row r="17">
      <c r="A17">
        <v>3</v>
      </c>
      <c r="B17" t="s">
        <v>81</v>
      </c>
      <c r="C17" t="s">
        <v>70</v>
      </c>
      <c r="D17" s="6">
        <f>'Besoins'!$B$2*0.025</f>
        <v>0.025</v>
      </c>
      <c r="E17" t="s">
        <v>26</v>
      </c>
    </row>
    <row r="18">
      <c r="A18">
        <v>1</v>
      </c>
      <c r="B18" t="s">
        <v>82</v>
      </c>
      <c r="C18" t="s">
        <v>73</v>
      </c>
      <c r="D18" s="6">
        <f>'Besoins'!$B$2*5</f>
        <v>5</v>
      </c>
      <c r="E18" t="s">
        <v>3</v>
      </c>
    </row>
    <row r="19">
      <c r="A19">
        <v>1</v>
      </c>
      <c r="B19" t="s">
        <v>83</v>
      </c>
      <c r="C19" t="s">
        <v>73</v>
      </c>
      <c r="D19" s="6">
        <f>'Besoins'!$B$2*2</f>
        <v>2</v>
      </c>
      <c r="E19" t="s">
        <v>3</v>
      </c>
    </row>
    <row r="20">
      <c r="A20">
        <v>1</v>
      </c>
      <c r="B20" t="s">
        <v>84</v>
      </c>
      <c r="C20" t="s">
        <v>73</v>
      </c>
      <c r="D20" s="6">
        <f>'Besoins'!$B$2*1</f>
        <v>1</v>
      </c>
      <c r="E20" t="s">
        <v>3</v>
      </c>
    </row>
    <row r="21">
      <c r="A21">
        <v>1</v>
      </c>
      <c r="B21" t="s">
        <v>85</v>
      </c>
      <c r="C21" t="s">
        <v>73</v>
      </c>
      <c r="D21" s="6">
        <f>'Besoins'!$B$2*3</f>
        <v>3</v>
      </c>
      <c r="E21" t="s">
        <v>3</v>
      </c>
    </row>
    <row r="22">
      <c r="A22">
        <v>1</v>
      </c>
      <c r="B22" t="s">
        <v>86</v>
      </c>
      <c r="C22" t="s">
        <v>73</v>
      </c>
      <c r="D22" s="6">
        <f>'Besoins'!$B$2*3</f>
        <v>3</v>
      </c>
      <c r="E22" t="s">
        <v>3</v>
      </c>
    </row>
    <row r="23">
      <c r="A23">
        <v>1</v>
      </c>
      <c r="B23" t="s">
        <v>87</v>
      </c>
      <c r="C23" t="s">
        <v>73</v>
      </c>
      <c r="D23" s="6">
        <f>'Besoins'!$B$2*1</f>
        <v>1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"00000472 · PAT.INDIVIDUELS · référence : "&amp;Besoins!B3&amp;" "&amp;Besoins!C3&amp;" · multiplicateur réglable sur la feuille ""Besoins"""</f>
        <v>00000472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95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2026-09-15T14:54:16Z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2026-09-15T14:54:16Z</dcterms:modified>
  <cp:revision>1</cp:revision>
</cp:coreProperties>
</file>