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<sst xmlns="http://schemas.openxmlformats.org/spreadsheetml/2006/main" count="106" uniqueCount="106">
  <si>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</si>
  <si>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</si>
  <si>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</si>
  <si>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</si>
  <si>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</si>
  <si>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</si>
  <si>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</si>
  <si>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</si>
  <si>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</si>
  <si>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</si>
  <si>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</si>
  <si>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</si>
  <si>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</si>
  <si>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</si>
  <si>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</si>
  <si>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</si>
  <si>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00000239</t>
  </si>
  <si>
    <t>KIWI</t>
  </si>
  <si>
    <t>00000029</t>
  </si>
  <si>
    <t>AMARETO</t>
  </si>
  <si>
    <t>Spiritueux et liqueurs cuisine</t>
  </si>
  <si>
    <t>00000012</t>
  </si>
  <si>
    <t>CACAO</t>
  </si>
  <si>
    <t>Poudres et masses cacao</t>
  </si>
  <si>
    <t>kg</t>
  </si>
  <si>
    <t>00000013</t>
  </si>
  <si>
    <t>ESSENCE DE CAF</t>
  </si>
  <si>
    <t>Arômes et extraits</t>
  </si>
  <si>
    <t>00000034</t>
  </si>
  <si>
    <t>BOUDOIR LOR (400 GR)</t>
  </si>
  <si>
    <t>Biscuits achetés (boudoirs...)</t>
  </si>
  <si>
    <t>00000274</t>
  </si>
  <si>
    <t>GELATINE EN FEUILLES</t>
  </si>
  <si>
    <t>Gélatines et texturants</t>
  </si>
  <si>
    <t>00000223</t>
  </si>
  <si>
    <t>FRAISE (RAVIER)</t>
  </si>
  <si>
    <t>Baies et petits fruits</t>
  </si>
  <si>
    <t>00000505</t>
  </si>
  <si>
    <t>GROSEILLES (RAVIER)</t>
  </si>
  <si>
    <t>00000240</t>
  </si>
  <si>
    <t>CARAMBOLES</t>
  </si>
  <si>
    <t>Fruits tropicaux et exotiques</t>
  </si>
  <si>
    <t>00000241</t>
  </si>
  <si>
    <t>PHYSALIS (RAVIER)</t>
  </si>
  <si>
    <t>00000049</t>
  </si>
  <si>
    <t>CREME FRAOECHE</t>
  </si>
  <si>
    <t>Crèmes fraîches et laitières</t>
  </si>
  <si>
    <t>00000055</t>
  </si>
  <si>
    <t>MASCARPONE</t>
  </si>
  <si>
    <t>Fromages de base cuisine</t>
  </si>
  <si>
    <t>00000047</t>
  </si>
  <si>
    <t>OEUF A3 (PRIX)</t>
  </si>
  <si>
    <t>Oeufs entiers</t>
  </si>
  <si>
    <t>00000003</t>
  </si>
  <si>
    <t>SUCRE (S2)</t>
  </si>
  <si>
    <t>Sucres et édulcorants</t>
  </si>
  <si>
    <t>00000092</t>
  </si>
  <si>
    <t>papier silicone</t>
  </si>
  <si>
    <t>Consommables (films, papiers)</t>
  </si>
  <si>
    <t>Total</t>
  </si>
  <si>
    <t>Recette</t>
  </si>
  <si>
    <t>#</t>
  </si>
  <si>
    <t>Verbe</t>
  </si>
  <si>
    <t>Étape</t>
  </si>
  <si>
    <t>Précision technique</t>
  </si>
  <si>
    <t>Durée</t>
  </si>
  <si>
    <t>TIRAMISSU SUR ASSIETE (PETITE PORTION)</t>
  </si>
  <si>
    <t>TIRAMISSU (PETITE PORTION)</t>
  </si>
  <si>
    <t>PUNCH CAFé</t>
  </si>
  <si>
    <t>CRÈME MASCARPONE(B)</t>
  </si>
  <si>
    <t>DÉCOR FRUIT (ÉTÉ,ASSIETE)</t>
  </si>
  <si>
    <t>Niveau</t>
  </si>
  <si>
    <t>Composant</t>
  </si>
  <si>
    <t>Type</t>
  </si>
  <si>
    <t>Quantité (× multiplicateur, voir feuille Besoins)</t>
  </si>
  <si>
    <t>recette</t>
  </si>
  <si>
    <t xml:space="preserve">    ↳ TIRAMISSU (PETITE PORTION)</t>
  </si>
  <si>
    <t xml:space="preserve">        ↳ PUNCH CAFé</t>
  </si>
  <si>
    <t xml:space="preserve">            ↳ ESSENCE DE CAF</t>
  </si>
  <si>
    <t>matiere</t>
  </si>
  <si>
    <t xml:space="preserve">            ↳ AMARETO</t>
  </si>
  <si>
    <t xml:space="preserve">            ↳ Eau (robinet - moy. France 2026)</t>
  </si>
  <si>
    <t xml:space="preserve">        ↳ BOUDOIR(p) (conv.)</t>
  </si>
  <si>
    <t>conversion</t>
  </si>
  <si>
    <t xml:space="preserve">        ↳ CRÈME MASCARPONE(B)</t>
  </si>
  <si>
    <t xml:space="preserve">            ↳ CREME FRAOECHE</t>
  </si>
  <si>
    <t xml:space="preserve">            ↳ MASCARPONE</t>
  </si>
  <si>
    <t xml:space="preserve">            ↳ JAUNE D'OEUF (P) (conv.)</t>
  </si>
  <si>
    <t xml:space="preserve">            ↳ GELATINE EN FEUILLES (P) (conv.)</t>
  </si>
  <si>
    <t xml:space="preserve">            ↳ BLANC D'OEUF (P) (conv.)</t>
  </si>
  <si>
    <t xml:space="preserve">            ↳ SUCRE (S2)</t>
  </si>
  <si>
    <t xml:space="preserve">        ↳ CACAO</t>
  </si>
  <si>
    <t xml:space="preserve">        ↳ papier silicone</t>
  </si>
  <si>
    <t xml:space="preserve">    ↳ DÉCOR FRUIT (ÉTÉ,ASSIETE)</t>
  </si>
  <si>
    <t xml:space="preserve">        ↳ CARAMBOLES EN TRANCHES (conv.)</t>
  </si>
  <si>
    <t xml:space="preserve">        ↳ KIWI (P/.) (conv.)</t>
  </si>
  <si>
    <t xml:space="preserve">        ↳ FRAISE (P/.) (conv.)</t>
  </si>
  <si>
    <t xml:space="preserve">        ↳ GROSEILLES (BRANCHE,P) (conv.)</t>
  </si>
  <si>
    <t xml:space="preserve">        ↳ PHYSALIS (P) (conv.)</t>
  </si>
  <si>
    <t>Fiche technique — TIRAMISSU SUR ASSIETE (PETITE PORTION)</t>
  </si>
  <si>
    <t>TIRAMISSU SUR ASSIETE (PETITE PORTION)  00000451</t>
  </si>
  <si>
    <t>↳ TIRAMISSU (PETITE PORTION)  00000068</t>
  </si>
  <si>
    <t>↳ PUNCH CAFé  00000131</t>
  </si>
  <si>
    <t>↳ CRÈME MASCARPONE(B)  00000130</t>
  </si>
  <si>
    <t>↳ DÉCOR FRUIT (ÉTÉ,ASSIETE)  00000510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</si>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</sst>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0.013333</v>
      </c>
      <c r="E7" s="6">
        <f>D7*$B$2</f>
        <v>0.013333</v>
      </c>
      <c r="F7" t="s">
        <v>15</v>
      </c>
      <c r="G7" s="8">
        <f>E7*0.0043001075</f>
        <v>0.000057</v>
      </c>
    </row>
    <row r="8">
      <c r="A8" t="s" s="9">
        <v>16</v>
      </c>
      <c r="B8" t="s">
        <v>17</v>
      </c>
      <c r="C8" t="s">
        <v>14</v>
      </c>
      <c r="D8" s="4">
        <v>0.1</v>
      </c>
      <c r="E8" s="6">
        <f>D8*$B$2</f>
        <v>0.1</v>
      </c>
      <c r="F8" t="s">
        <v>3</v>
      </c>
      <c r="G8" s="8">
        <f>E8*0.2479</f>
        <v>0.02479</v>
      </c>
    </row>
    <row r="9">
      <c r="A9" t="s" s="9">
        <v>18</v>
      </c>
      <c r="B9" t="s">
        <v>19</v>
      </c>
      <c r="C9" t="s">
        <v>20</v>
      </c>
      <c r="D9" s="4">
        <v>0.006667</v>
      </c>
      <c r="E9" s="6">
        <f>D9*$B$2</f>
        <v>0.006667</v>
      </c>
      <c r="F9" t="s">
        <v>15</v>
      </c>
      <c r="G9" s="8">
        <f>E9*8.7112787218</f>
        <v>0.058078</v>
      </c>
    </row>
    <row r="10">
      <c r="A10" t="s" s="9">
        <v>21</v>
      </c>
      <c r="B10" t="s">
        <v>22</v>
      </c>
      <c r="C10" t="s">
        <v>23</v>
      </c>
      <c r="D10" s="4">
        <v>0.001</v>
      </c>
      <c r="E10" s="6">
        <f>D10*$B$2</f>
        <v>0.001</v>
      </c>
      <c r="F10" t="s">
        <v>24</v>
      </c>
      <c r="G10" s="8">
        <f>E10*5.6396</f>
        <v>0.00564</v>
      </c>
    </row>
    <row r="11">
      <c r="A11" t="s" s="9">
        <v>25</v>
      </c>
      <c r="B11" t="s">
        <v>26</v>
      </c>
      <c r="C11" t="s">
        <v>27</v>
      </c>
      <c r="D11" s="4">
        <v>0.006667</v>
      </c>
      <c r="E11" s="6">
        <f>D11*$B$2</f>
        <v>0.006667</v>
      </c>
      <c r="F11" t="s">
        <v>15</v>
      </c>
      <c r="G11" s="8">
        <f>E11*8.6758662067</f>
        <v>0.057842</v>
      </c>
    </row>
    <row r="12">
      <c r="A12" t="s" s="9">
        <v>28</v>
      </c>
      <c r="B12" t="s">
        <v>29</v>
      </c>
      <c r="C12" t="s">
        <v>30</v>
      </c>
      <c r="D12" s="4">
        <v>0.047778</v>
      </c>
      <c r="E12" s="6">
        <f>D12*$B$2</f>
        <v>0.047778</v>
      </c>
      <c r="F12" t="s">
        <v>3</v>
      </c>
      <c r="G12" s="8">
        <f>E12*2.0946902573</f>
        <v>0.10008</v>
      </c>
    </row>
    <row r="13">
      <c r="A13" t="s" s="9">
        <v>31</v>
      </c>
      <c r="B13" t="s">
        <v>32</v>
      </c>
      <c r="C13" t="s">
        <v>33</v>
      </c>
      <c r="D13" s="4">
        <v>0.0005</v>
      </c>
      <c r="E13" s="6">
        <f>D13*$B$2</f>
        <v>0.0005</v>
      </c>
      <c r="F13" t="s">
        <v>24</v>
      </c>
      <c r="G13" s="8">
        <f>E13*16.0945</f>
        <v>0.008047</v>
      </c>
    </row>
    <row r="14">
      <c r="A14" t="s" s="9">
        <v>34</v>
      </c>
      <c r="B14" t="s">
        <v>35</v>
      </c>
      <c r="C14" t="s">
        <v>36</v>
      </c>
      <c r="D14" s="4">
        <v>0.033333</v>
      </c>
      <c r="E14" s="6">
        <f>D14*$B$2</f>
        <v>0.033333</v>
      </c>
      <c r="F14" t="s">
        <v>3</v>
      </c>
      <c r="G14" s="8">
        <f>E14*1.6113161132</f>
        <v>0.05371</v>
      </c>
    </row>
    <row r="15">
      <c r="A15" t="s" s="9">
        <v>37</v>
      </c>
      <c r="B15" t="s">
        <v>38</v>
      </c>
      <c r="C15" t="s">
        <v>36</v>
      </c>
      <c r="D15" s="4">
        <v>0.033333</v>
      </c>
      <c r="E15" s="6">
        <f>D15*$B$2</f>
        <v>0.033333</v>
      </c>
      <c r="F15" t="s">
        <v>3</v>
      </c>
      <c r="G15" s="8">
        <f>E15*1.9831198312</f>
        <v>0.066103</v>
      </c>
    </row>
    <row r="16">
      <c r="A16" t="s" s="9">
        <v>39</v>
      </c>
      <c r="B16" t="s">
        <v>40</v>
      </c>
      <c r="C16" t="s">
        <v>41</v>
      </c>
      <c r="D16" s="4">
        <v>0.066667</v>
      </c>
      <c r="E16" s="6">
        <f>D16*$B$2</f>
        <v>0.066667</v>
      </c>
      <c r="F16" t="s">
        <v>3</v>
      </c>
      <c r="G16" s="8">
        <f>E16*0.892395538</f>
        <v>0.059493</v>
      </c>
    </row>
    <row r="17">
      <c r="A17" t="s" s="9">
        <v>42</v>
      </c>
      <c r="B17" t="s">
        <v>43</v>
      </c>
      <c r="C17" t="s">
        <v>41</v>
      </c>
      <c r="D17" s="4">
        <v>0.0625</v>
      </c>
      <c r="E17" s="6">
        <f>D17*$B$2</f>
        <v>0.0625</v>
      </c>
      <c r="F17" t="s">
        <v>3</v>
      </c>
      <c r="G17" s="8">
        <f>E17*1.4378</f>
        <v>0.089863</v>
      </c>
    </row>
    <row r="18">
      <c r="A18" t="s" s="9">
        <v>44</v>
      </c>
      <c r="B18" t="s">
        <v>45</v>
      </c>
      <c r="C18" t="s">
        <v>46</v>
      </c>
      <c r="D18" s="4">
        <v>0.01875</v>
      </c>
      <c r="E18" s="6">
        <f>D18*$B$2</f>
        <v>0.01875</v>
      </c>
      <c r="F18" t="s">
        <v>15</v>
      </c>
      <c r="G18" s="8">
        <f>E18*2.5335</f>
        <v>0.047503</v>
      </c>
    </row>
    <row r="19">
      <c r="A19" t="s" s="9">
        <v>47</v>
      </c>
      <c r="B19" t="s">
        <v>48</v>
      </c>
      <c r="C19" t="s">
        <v>49</v>
      </c>
      <c r="D19" s="4">
        <v>0.025</v>
      </c>
      <c r="E19" s="6">
        <f>D19*$B$2</f>
        <v>0.025</v>
      </c>
      <c r="F19" t="s">
        <v>24</v>
      </c>
      <c r="G19" s="8">
        <f>E19*6.6256</f>
        <v>0.16564</v>
      </c>
    </row>
    <row r="20">
      <c r="A20" t="s" s="9">
        <v>50</v>
      </c>
      <c r="B20" t="s">
        <v>51</v>
      </c>
      <c r="C20" t="s">
        <v>52</v>
      </c>
      <c r="D20" s="4">
        <v>0.25</v>
      </c>
      <c r="E20" s="6">
        <f>D20*$B$2</f>
        <v>0.25</v>
      </c>
      <c r="F20" t="s">
        <v>3</v>
      </c>
      <c r="G20" s="8">
        <f>E20*0.27</f>
        <v>0.0675</v>
      </c>
    </row>
    <row r="21">
      <c r="A21" t="s" s="9">
        <v>53</v>
      </c>
      <c r="B21" t="s">
        <v>54</v>
      </c>
      <c r="C21" t="s">
        <v>55</v>
      </c>
      <c r="D21" s="4">
        <v>0.01</v>
      </c>
      <c r="E21" s="6">
        <f>D21*$B$2</f>
        <v>0.01</v>
      </c>
      <c r="F21" t="s">
        <v>24</v>
      </c>
      <c r="G21" s="8">
        <f>E21*0.95</f>
        <v>0.0095</v>
      </c>
    </row>
    <row r="22">
      <c r="A22" t="s" s="9">
        <v>56</v>
      </c>
      <c r="B22" t="s">
        <v>57</v>
      </c>
      <c r="C22" t="s">
        <v>58</v>
      </c>
      <c r="D22" s="4">
        <v>0.016667</v>
      </c>
      <c r="E22" s="6">
        <f>D22*$B$2</f>
        <v>0.016667</v>
      </c>
      <c r="F22" t="s">
        <v>3</v>
      </c>
      <c r="G22" s="8">
        <f>E22*0.0632115358</f>
        <v>0.001054</v>
      </c>
    </row>
    <row r="23">
      <c r="A23"/>
      <c r="B23"/>
      <c r="C23"/>
      <c r="D23"/>
      <c r="E23"/>
      <c r="F23" t="s" s="10">
        <v>59</v>
      </c>
      <c r="G23" s="11">
        <f>SUM(G7:G22)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60</v>
      </c>
      <c r="B1" t="s" s="7">
        <v>61</v>
      </c>
      <c r="C1" t="s" s="7">
        <v>62</v>
      </c>
      <c r="D1" t="s" s="7">
        <v>63</v>
      </c>
      <c r="E1" t="s" s="7">
        <v>64</v>
      </c>
      <c r="F1" t="s" s="7">
        <v>65</v>
      </c>
    </row>
    <row r="2">
      <c r="A2" t="s">
        <v>66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67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68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69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70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71</v>
      </c>
      <c r="B1" t="s" s="7">
        <v>72</v>
      </c>
      <c r="C1" t="s" s="7">
        <v>73</v>
      </c>
      <c r="D1" t="s" s="7">
        <v>74</v>
      </c>
      <c r="E1" t="s" s="7">
        <v>10</v>
      </c>
    </row>
    <row r="2">
      <c r="A2">
        <v>0</v>
      </c>
      <c r="B2" t="s">
        <v>66</v>
      </c>
      <c r="C2" t="s">
        <v>75</v>
      </c>
      <c r="D2" s="6">
        <f>'Besoins'!$B$2*1</f>
        <v>1</v>
      </c>
      <c r="E2" t="s">
        <v>3</v>
      </c>
    </row>
    <row r="3">
      <c r="A3">
        <v>1</v>
      </c>
      <c r="B3" t="s">
        <v>76</v>
      </c>
      <c r="C3" t="s">
        <v>75</v>
      </c>
      <c r="D3" s="6">
        <f>'Besoins'!$B$2*1</f>
        <v>1</v>
      </c>
      <c r="E3" t="s">
        <v>3</v>
      </c>
    </row>
    <row r="4">
      <c r="A4">
        <v>2</v>
      </c>
      <c r="B4" t="s">
        <v>77</v>
      </c>
      <c r="C4" t="s">
        <v>75</v>
      </c>
      <c r="D4" s="6">
        <f>'Besoins'!$B$2*0.0266666667</f>
        <v>0.026667</v>
      </c>
      <c r="E4" t="s">
        <v>15</v>
      </c>
    </row>
    <row r="5">
      <c r="A5">
        <v>3</v>
      </c>
      <c r="B5" t="s">
        <v>78</v>
      </c>
      <c r="C5" t="s">
        <v>79</v>
      </c>
      <c r="D5" s="6">
        <f>'Besoins'!$B$2*0.0066666667</f>
        <v>0.006667</v>
      </c>
      <c r="E5" t="s">
        <v>15</v>
      </c>
    </row>
    <row r="6">
      <c r="A6">
        <v>3</v>
      </c>
      <c r="B6" t="s">
        <v>80</v>
      </c>
      <c r="C6" t="s">
        <v>79</v>
      </c>
      <c r="D6" s="6">
        <f>'Besoins'!$B$2*0.0066666667</f>
        <v>0.006667</v>
      </c>
      <c r="E6" t="s">
        <v>15</v>
      </c>
    </row>
    <row r="7">
      <c r="A7">
        <v>3</v>
      </c>
      <c r="B7" t="s">
        <v>81</v>
      </c>
      <c r="C7" t="s">
        <v>79</v>
      </c>
      <c r="D7" s="6">
        <f>'Besoins'!$B$2*0.0133333333</f>
        <v>0.013333</v>
      </c>
      <c r="E7" t="s">
        <v>15</v>
      </c>
    </row>
    <row r="8">
      <c r="A8">
        <v>2</v>
      </c>
      <c r="B8" t="s">
        <v>82</v>
      </c>
      <c r="C8" t="s">
        <v>83</v>
      </c>
      <c r="D8" s="6">
        <f>'Besoins'!$B$2*2.8666666667</f>
        <v>2.866667</v>
      </c>
      <c r="E8" t="s">
        <v>3</v>
      </c>
    </row>
    <row r="9">
      <c r="A9">
        <v>2</v>
      </c>
      <c r="B9" t="s">
        <v>84</v>
      </c>
      <c r="C9" t="s">
        <v>75</v>
      </c>
      <c r="D9" s="6">
        <f>'Besoins'!$B$2*0.065</f>
        <v>0.065</v>
      </c>
      <c r="E9" t="s">
        <v>24</v>
      </c>
    </row>
    <row r="10">
      <c r="A10">
        <v>3</v>
      </c>
      <c r="B10" t="s">
        <v>85</v>
      </c>
      <c r="C10" t="s">
        <v>79</v>
      </c>
      <c r="D10" s="6">
        <f>'Besoins'!$B$2*0.01875</f>
        <v>0.01875</v>
      </c>
      <c r="E10" t="s">
        <v>15</v>
      </c>
    </row>
    <row r="11">
      <c r="A11">
        <v>3</v>
      </c>
      <c r="B11" t="s">
        <v>86</v>
      </c>
      <c r="C11" t="s">
        <v>79</v>
      </c>
      <c r="D11" s="6">
        <f>'Besoins'!$B$2*0.025</f>
        <v>0.025</v>
      </c>
      <c r="E11" t="s">
        <v>24</v>
      </c>
    </row>
    <row r="12">
      <c r="A12">
        <v>3</v>
      </c>
      <c r="B12" t="s">
        <v>87</v>
      </c>
      <c r="C12" t="s">
        <v>83</v>
      </c>
      <c r="D12" s="6">
        <f>'Besoins'!$B$2*0.25</f>
        <v>0.25</v>
      </c>
      <c r="E12" t="s">
        <v>3</v>
      </c>
    </row>
    <row r="13">
      <c r="A13">
        <v>3</v>
      </c>
      <c r="B13" t="s">
        <v>88</v>
      </c>
      <c r="C13" t="s">
        <v>83</v>
      </c>
      <c r="D13" s="6">
        <f>'Besoins'!$B$2*0.25</f>
        <v>0.25</v>
      </c>
      <c r="E13" t="s">
        <v>3</v>
      </c>
    </row>
    <row r="14">
      <c r="A14">
        <v>3</v>
      </c>
      <c r="B14" t="s">
        <v>89</v>
      </c>
      <c r="C14" t="s">
        <v>83</v>
      </c>
      <c r="D14" s="6">
        <f>'Besoins'!$B$2*0.25</f>
        <v>0.25</v>
      </c>
      <c r="E14" t="s">
        <v>3</v>
      </c>
    </row>
    <row r="15">
      <c r="A15">
        <v>3</v>
      </c>
      <c r="B15" t="s">
        <v>90</v>
      </c>
      <c r="C15" t="s">
        <v>79</v>
      </c>
      <c r="D15" s="6">
        <f>'Besoins'!$B$2*0.01</f>
        <v>0.01</v>
      </c>
      <c r="E15" t="s">
        <v>24</v>
      </c>
    </row>
    <row r="16">
      <c r="A16">
        <v>2</v>
      </c>
      <c r="B16" t="s">
        <v>91</v>
      </c>
      <c r="C16" t="s">
        <v>79</v>
      </c>
      <c r="D16" s="6">
        <f>'Besoins'!$B$2*0.001</f>
        <v>0.001</v>
      </c>
      <c r="E16" t="s">
        <v>24</v>
      </c>
    </row>
    <row r="17">
      <c r="A17">
        <v>2</v>
      </c>
      <c r="B17" t="s">
        <v>92</v>
      </c>
      <c r="C17" t="s">
        <v>79</v>
      </c>
      <c r="D17" s="6">
        <f>'Besoins'!$B$2*0.0166666667</f>
        <v>0.016667</v>
      </c>
      <c r="E17" t="s">
        <v>3</v>
      </c>
    </row>
    <row r="18">
      <c r="A18">
        <v>1</v>
      </c>
      <c r="B18" t="s">
        <v>93</v>
      </c>
      <c r="C18" t="s">
        <v>75</v>
      </c>
      <c r="D18" s="6">
        <f>'Besoins'!$B$2*1</f>
        <v>1</v>
      </c>
      <c r="E18" t="s">
        <v>3</v>
      </c>
    </row>
    <row r="19">
      <c r="A19">
        <v>2</v>
      </c>
      <c r="B19" t="s">
        <v>94</v>
      </c>
      <c r="C19" t="s">
        <v>83</v>
      </c>
      <c r="D19" s="6">
        <f>'Besoins'!$B$2*1</f>
        <v>1</v>
      </c>
      <c r="E19" t="s">
        <v>3</v>
      </c>
    </row>
    <row r="20">
      <c r="A20">
        <v>2</v>
      </c>
      <c r="B20" t="s">
        <v>95</v>
      </c>
      <c r="C20" t="s">
        <v>83</v>
      </c>
      <c r="D20" s="6">
        <f>'Besoins'!$B$2*1</f>
        <v>1</v>
      </c>
      <c r="E20" t="s">
        <v>3</v>
      </c>
    </row>
    <row r="21">
      <c r="A21">
        <v>2</v>
      </c>
      <c r="B21" t="s">
        <v>96</v>
      </c>
      <c r="C21" t="s">
        <v>83</v>
      </c>
      <c r="D21" s="6">
        <f>'Besoins'!$B$2*2</f>
        <v>2</v>
      </c>
      <c r="E21" t="s">
        <v>3</v>
      </c>
    </row>
    <row r="22">
      <c r="A22">
        <v>2</v>
      </c>
      <c r="B22" t="s">
        <v>97</v>
      </c>
      <c r="C22" t="s">
        <v>83</v>
      </c>
      <c r="D22" s="6">
        <f>'Besoins'!$B$2*1</f>
        <v>1</v>
      </c>
      <c r="E22" t="s">
        <v>3</v>
      </c>
    </row>
    <row r="23">
      <c r="A23">
        <v>2</v>
      </c>
      <c r="B23" t="s">
        <v>98</v>
      </c>
      <c r="C23" t="s">
        <v>83</v>
      </c>
      <c r="D23" s="6">
        <f>'Besoins'!$B$2*1</f>
        <v>1</v>
      </c>
      <c r="E23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2">
        <v>99</v>
      </c>
      <c r="B1"/>
      <c r="C1"/>
      <c r="D1"/>
    </row>
    <row r="2">
      <c r="A2" t="str" s="13">
        <f>"00000451 · CARTE · référence : "&amp;Besoins!B3&amp;" "&amp;Besoins!C3&amp;" · multiplicateur réglable sur la feuille ""Besoins"""</f>
        <v>00000451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100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101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102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103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104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105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2026-10-30T13:43:20Z</dcterms:created>
  <dc:title>TIRAMISSU SUR ASSIETE (PETITE 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2026-10-30T13:43:20Z</dcterms:modified>
  <cp:revision>1</cp:revision>
</cp:coreProperties>
</file>