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<sst xmlns="http://schemas.openxmlformats.org/spreadsheetml/2006/main" count="65" uniqueCount="65">
  <si>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</si>
  <si>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</si>
  <si>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</si>
  <si>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</si>
  <si>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</si>
  <si>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</si>
  <si>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</si>
  <si>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</si>
  <si>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</si>
  <si>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</si>
  <si>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</si>
  <si>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</si>
  <si>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</si>
  <si>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</si>
  <si>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</si>
  <si>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</si>
  <si>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</si>
  <si>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</si>
  <si>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</si>
  <si>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</si>
  <si>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</si>
  <si>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</si>
  <si>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</si>
  <si>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</si>
  <si>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</si>
  <si>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</si>
  <si>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</si>
  <si>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</si>
  <si>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</si>
  <si>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</si>
  <si>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</si>
  <si>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</si>
  <si>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</si>
  <si>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</si>
  <si>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</si>
  <si>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</si>
  <si>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</si>
  <si>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</si>
  <si>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</si>
  <si>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</si>
  <si>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</si>
  <si>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</si>
  <si>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</si>
  <si>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</si>
  <si>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</si>
  <si>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</si>
  <si>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</si>
  <si>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</si>
  <si>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FOND ET COUVERCLE DE TARTE FEUILLETÉE,25 CM.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</si>
  <si>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</si>
  <si>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</si>
  <si>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</si>
  <si>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</si>
  <si>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</si>
  <si>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</si>
  <si>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 (conv.)</t>
  </si>
  <si>
    <t>conversion</t>
  </si>
  <si>
    <t xml:space="preserve">    ↳ COMPOTE DE POMMES MORCEAUX (BOITE 4/4) (conv.)</t>
  </si>
  <si>
    <t xml:space="preserve">    ↳ SUCRE (S2)</t>
  </si>
  <si>
    <t xml:space="preserve">    ↳ GRILLES  PATISSERIE</t>
  </si>
  <si>
    <t>Fiche technique — APPLE PIE (30 CM.)</t>
  </si>
  <si>
    <t>APPLE PIE (30 CM.)  00000433</t>
  </si>
  <si>
    <t>↳ FOND ET COUVERCLE DE TARTE FEUILLETÉE,25 CM.  00000741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</si>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</sst>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E7*1.2085</f>
        <v>1.2085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E8*3.9514</f>
        <v>0.059271</v>
      </c>
    </row>
    <row r="9">
      <c r="A9" t="s" s="8">
        <v>19</v>
      </c>
      <c r="B9" t="s">
        <v>20</v>
      </c>
      <c r="C9" t="s">
        <v>21</v>
      </c>
      <c r="D9" s="4">
        <v>0.363636</v>
      </c>
      <c r="E9" s="6">
        <f>D9*$B$2</f>
        <v>0.363636</v>
      </c>
      <c r="F9" t="s">
        <v>3</v>
      </c>
      <c r="G9" s="9">
        <f>E9*0.27000027</f>
        <v>0.098182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E10*1.690325</f>
        <v>1.690325</v>
      </c>
    </row>
    <row r="11">
      <c r="A11" t="s" s="8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18</v>
      </c>
      <c r="G11" s="9">
        <f>E11*0.95</f>
        <v>0.0475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9">
        <f>E12*0</f>
        <v>0</v>
      </c>
    </row>
    <row r="13">
      <c r="A13" t="s" s="8">
        <v>31</v>
      </c>
      <c r="B13" t="s">
        <v>32</v>
      </c>
      <c r="C13" t="s">
        <v>30</v>
      </c>
      <c r="D13" s="4">
        <v>1</v>
      </c>
      <c r="E13" s="6">
        <f>D13*$B$2</f>
        <v>1</v>
      </c>
      <c r="F13" t="s">
        <v>3</v>
      </c>
      <c r="G13" s="9">
        <f>E13*0</f>
        <v>0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'Besoins'!$B$2*1</f>
        <v>1</v>
      </c>
      <c r="E4" t="s">
        <v>3</v>
      </c>
    </row>
    <row r="5">
      <c r="A5">
        <v>2</v>
      </c>
      <c r="B5" t="s">
        <v>51</v>
      </c>
      <c r="C5" t="s">
        <v>50</v>
      </c>
      <c r="D5" s="6">
        <f>'Besoins'!$B$2*0.015</f>
        <v>0.015</v>
      </c>
      <c r="E5" t="s">
        <v>18</v>
      </c>
    </row>
    <row r="6">
      <c r="A6">
        <v>2</v>
      </c>
      <c r="B6" t="s">
        <v>52</v>
      </c>
      <c r="C6" t="s">
        <v>50</v>
      </c>
      <c r="D6" s="6">
        <f>'Besoins'!$B$2*1</f>
        <v>1</v>
      </c>
      <c r="E6" t="s">
        <v>3</v>
      </c>
    </row>
    <row r="7">
      <c r="A7">
        <v>2</v>
      </c>
      <c r="B7" t="s">
        <v>53</v>
      </c>
      <c r="C7" t="s">
        <v>47</v>
      </c>
      <c r="D7" s="6">
        <f>'Besoins'!$B$2*0.02</f>
        <v>0.02</v>
      </c>
      <c r="E7" t="s">
        <v>54</v>
      </c>
    </row>
    <row r="8">
      <c r="A8">
        <v>3</v>
      </c>
      <c r="B8" t="s">
        <v>55</v>
      </c>
      <c r="C8" t="s">
        <v>56</v>
      </c>
      <c r="D8" s="6">
        <f>'Besoins'!$B$2*0.3636363636</f>
        <v>0.363636</v>
      </c>
      <c r="E8" t="s">
        <v>3</v>
      </c>
    </row>
    <row r="9">
      <c r="A9">
        <v>1</v>
      </c>
      <c r="B9" t="s">
        <v>57</v>
      </c>
      <c r="C9" t="s">
        <v>56</v>
      </c>
      <c r="D9" s="6">
        <f>'Besoins'!$B$2*0.83</f>
        <v>0.83</v>
      </c>
      <c r="E9" t="s">
        <v>18</v>
      </c>
    </row>
    <row r="10">
      <c r="A10">
        <v>1</v>
      </c>
      <c r="B10" t="s">
        <v>58</v>
      </c>
      <c r="C10" t="s">
        <v>50</v>
      </c>
      <c r="D10" s="6">
        <f>'Besoins'!$B$2*0.05</f>
        <v>0.05</v>
      </c>
      <c r="E10" t="s">
        <v>18</v>
      </c>
    </row>
    <row r="11">
      <c r="A11">
        <v>1</v>
      </c>
      <c r="B11" t="s">
        <v>59</v>
      </c>
      <c r="C11" t="s">
        <v>50</v>
      </c>
      <c r="D11" s="6">
        <f>'Besoins'!$B$2*0.5</f>
        <v>0.5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