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<sst xmlns="http://schemas.openxmlformats.org/spreadsheetml/2006/main" count="81" uniqueCount="81">
  <si>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</si>
  <si>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</si>
  <si>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</si>
  <si>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</si>
  <si>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</si>
  <si>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</si>
  <si>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</si>
  <si>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</si>
  <si>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</si>
  <si>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</si>
  <si>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</si>
  <si>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</si>
  <si>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</si>
  <si>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</si>
  <si>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</si>
  <si>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</si>
  <si>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</si>
  <si>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</si>
  <si>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</si>
  <si>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</si>
  <si>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</si>
  <si>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</si>
  <si>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</si>
  <si>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</si>
  <si>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</si>
  <si>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</si>
  <si>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</si>
  <si>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</si>
  <si>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</si>
  <si>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</si>
  <si>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</si>
  <si>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</si>
  <si>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</si>
  <si>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</si>
  <si>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</si>
  <si>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</si>
  <si>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</si>
  <si>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</si>
  <si>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</si>
  <si>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</si>
  <si>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</si>
  <si>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</si>
  <si>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</si>
  <si>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</si>
  <si>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</si>
  <si>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</si>
  <si>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POMMES COUVERTE</t>
  </si>
  <si>
    <t>FOND ET COUVERCLE DE TARTE,25 CM.</t>
  </si>
  <si>
    <t>PÂTE À TARTE</t>
  </si>
  <si>
    <t>PÂTE À LEVÉE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</si>
  <si>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</si>
  <si>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</si>
  <si>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</si>
  <si>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</si>
  <si>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</si>
  <si>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</si>
  <si>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FOND ET COUVERCLE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</si>
  <si>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</si>
  <si>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</si>
  <si>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</si>
  <si>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</si>
  <si>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</si>
  <si>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</si>
  <si>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</si>
  <si>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</si>
  <si>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</si>
  <si>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</si>
  <si>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</si>
  <si>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</si>
  <si>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</si>
  <si>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</si>
  <si>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</si>
  <si>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 (conv.)</t>
  </si>
  <si>
    <t xml:space="preserve">    ↳ SUCRE (S2)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</si>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</sst>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E10*1.2085</f>
        <v>4.834</v>
      </c>
    </row>
    <row r="11">
      <c r="A11" t="s" s="8">
        <v>24</v>
      </c>
      <c r="B11" t="s">
        <v>25</v>
      </c>
      <c r="C11" t="s">
        <v>26</v>
      </c>
      <c r="D11" s="4">
        <v>9</v>
      </c>
      <c r="E11" s="6">
        <f>D11*$B$2</f>
        <v>9</v>
      </c>
      <c r="F11" t="s">
        <v>3</v>
      </c>
      <c r="G11" s="9">
        <f>E11*0.27</f>
        <v>2.43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15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0.8</v>
      </c>
      <c r="E13" s="6">
        <f>D13*$B$2</f>
        <v>0.8</v>
      </c>
      <c r="F13" t="s">
        <v>32</v>
      </c>
      <c r="G13" s="9">
        <f>E13*0.5999</f>
        <v>0.47992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15</v>
      </c>
      <c r="G14" s="9">
        <f>E14*2.008</f>
        <v>0.502</v>
      </c>
    </row>
    <row r="15">
      <c r="A15" t="s" s="8">
        <v>36</v>
      </c>
      <c r="B15" t="s">
        <v>37</v>
      </c>
      <c r="C15" t="s">
        <v>38</v>
      </c>
      <c r="D15" s="4">
        <v>0.32</v>
      </c>
      <c r="E15" s="6">
        <f>D15*$B$2</f>
        <v>0.32</v>
      </c>
      <c r="F15" t="s">
        <v>15</v>
      </c>
      <c r="G15" s="9">
        <f>E15*0.95</f>
        <v>0.304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32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60</v>
      </c>
      <c r="D14" s="6">
        <f>'Besoins'!$B$2*4</f>
        <v>4</v>
      </c>
      <c r="E14" t="s">
        <v>3</v>
      </c>
    </row>
    <row r="15">
      <c r="A15">
        <v>1</v>
      </c>
      <c r="B15" t="s">
        <v>70</v>
      </c>
      <c r="C15" t="s">
        <v>60</v>
      </c>
      <c r="D15" s="6">
        <f>'Besoins'!$B$2*0.25</f>
        <v>0.25</v>
      </c>
      <c r="E15" t="s">
        <v>15</v>
      </c>
    </row>
    <row r="16">
      <c r="A16">
        <v>1</v>
      </c>
      <c r="B16" t="s">
        <v>71</v>
      </c>
      <c r="C16" t="s">
        <v>55</v>
      </c>
      <c r="D16" s="6">
        <f>'Besoins'!$B$2*0.055</f>
        <v>0.055</v>
      </c>
      <c r="E16" t="s">
        <v>32</v>
      </c>
    </row>
    <row r="17">
      <c r="A17">
        <v>2</v>
      </c>
      <c r="B17" t="s">
        <v>72</v>
      </c>
      <c r="C17" t="s">
        <v>66</v>
      </c>
      <c r="D17" s="6">
        <f>'Besoins'!$B$2*1</f>
        <v>1</v>
      </c>
      <c r="E17" t="s">
        <v>3</v>
      </c>
    </row>
    <row r="18">
      <c r="A18">
        <v>1</v>
      </c>
      <c r="B18" t="s">
        <v>73</v>
      </c>
      <c r="C18" t="s">
        <v>60</v>
      </c>
      <c r="D18" s="6">
        <f>'Besoins'!$B$2*0.2</f>
        <v>0.2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