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<sst xmlns="http://schemas.openxmlformats.org/spreadsheetml/2006/main" count="57" uniqueCount="57">
  <si>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</si>
  <si>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</si>
  <si>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</si>
  <si>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</si>
  <si>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</si>
  <si>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</si>
  <si>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</si>
  <si>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</si>
  <si>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</si>
  <si>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</si>
  <si>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</si>
  <si>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</si>
  <si>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</si>
  <si>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</si>
  <si>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</si>
  <si>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</si>
  <si>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</si>
  <si>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</si>
  <si>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</si>
  <si>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</si>
  <si>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</si>
  <si>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</si>
  <si>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</si>
  <si>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</si>
  <si>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</si>
  <si>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</si>
  <si>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</si>
  <si>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</si>
  <si>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</si>
  <si>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</si>
  <si>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</si>
  <si>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</si>
  <si>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</si>
  <si>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</si>
  <si>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</si>
  <si>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</si>
  <si>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</si>
  <si>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</si>
  <si>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</si>
  <si>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</si>
  <si>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</si>
  <si>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 (b,fourage nougat glacé)</t>
  </si>
  <si>
    <t>Niveau</t>
  </si>
  <si>
    <t>Composant</t>
  </si>
  <si>
    <t>Type</t>
  </si>
  <si>
    <t>Quantité (× multiplicateur, voir feuille Besoins)</t>
  </si>
  <si>
    <t>recette</t>
  </si>
  <si>
    <t xml:space="preserve">    ↳ CARAMEL BLOND (nougat) (conv.)</t>
  </si>
  <si>
    <t>conversion</t>
  </si>
  <si>
    <t xml:space="preserve">    ↳ AMANDES FFILES</t>
  </si>
  <si>
    <t>matiere</t>
  </si>
  <si>
    <t xml:space="preserve">    ↳ BEURRE</t>
  </si>
  <si>
    <t xml:space="preserve">    ↳ CONFIT FRUITS HACHS (macedoine)</t>
  </si>
  <si>
    <t xml:space="preserve">    ↳ RHUM 50ø</t>
  </si>
  <si>
    <t>Fiche technique — NOUGAT (b,fourage nougat glacé)</t>
  </si>
  <si>
    <t>NOUGAT (b,fourage nougat glacé)  00000355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</si>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</sst>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0.15</v>
      </c>
      <c r="C3" t="s" s="5">
        <v>3</v>
      </c>
      <c r="D3"/>
      <c r="E3"/>
      <c r="F3"/>
    </row>
    <row r="4">
      <c r="A4" t="s">
        <v>4</v>
      </c>
      <c r="B4" s="6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8">
        <f>E7*0.0043</f>
        <v>0.000034</v>
      </c>
    </row>
    <row r="8">
      <c r="A8" t="s" s="9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15</v>
      </c>
      <c r="G8" s="8">
        <f>E8*13.3119</f>
        <v>0.332798</v>
      </c>
    </row>
    <row r="9">
      <c r="A9" t="s" s="9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8">
        <f>E9*3.2722</f>
        <v>0.16361</v>
      </c>
    </row>
    <row r="10">
      <c r="A10" t="s" s="9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3</v>
      </c>
      <c r="G10" s="8">
        <f>E10*7.13934</f>
        <v>0.21418</v>
      </c>
    </row>
    <row r="11">
      <c r="A11" t="s" s="9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3</v>
      </c>
      <c r="G11" s="8">
        <f>E11*3.9514</f>
        <v>0.019757</v>
      </c>
    </row>
    <row r="12">
      <c r="A12" t="s" s="9">
        <v>28</v>
      </c>
      <c r="B12" t="s">
        <v>29</v>
      </c>
      <c r="C12" t="s">
        <v>30</v>
      </c>
      <c r="D12" s="4">
        <v>0.008</v>
      </c>
      <c r="E12" s="6">
        <f>D12*$B$2</f>
        <v>0.008</v>
      </c>
      <c r="F12" t="s">
        <v>3</v>
      </c>
      <c r="G12" s="8">
        <f>E12*4.0406</f>
        <v>0.032325</v>
      </c>
    </row>
    <row r="13">
      <c r="A13" t="s" s="9">
        <v>31</v>
      </c>
      <c r="B13" t="s">
        <v>32</v>
      </c>
      <c r="C13" t="s">
        <v>33</v>
      </c>
      <c r="D13" s="4">
        <v>0.024</v>
      </c>
      <c r="E13" s="6">
        <f>D13*$B$2</f>
        <v>0.024</v>
      </c>
      <c r="F13" t="s">
        <v>3</v>
      </c>
      <c r="G13" s="8">
        <f>E13*0.95</f>
        <v>0.0228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41</v>
      </c>
      <c r="C2" t="s">
        <v>46</v>
      </c>
      <c r="D2" s="6">
        <f>'Besoins'!$B$2*0.15</f>
        <v>0.15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'Besoins'!$B$2*0.04</f>
        <v>0.04</v>
      </c>
      <c r="E3" t="s">
        <v>3</v>
      </c>
    </row>
    <row r="4">
      <c r="A4">
        <v>1</v>
      </c>
      <c r="B4" t="s">
        <v>49</v>
      </c>
      <c r="C4" t="s">
        <v>50</v>
      </c>
      <c r="D4" s="6">
        <f>'Besoins'!$B$2*0.03</f>
        <v>0.03</v>
      </c>
      <c r="E4" t="s">
        <v>3</v>
      </c>
    </row>
    <row r="5">
      <c r="A5">
        <v>1</v>
      </c>
      <c r="B5" t="s">
        <v>51</v>
      </c>
      <c r="C5" t="s">
        <v>50</v>
      </c>
      <c r="D5" s="6">
        <f>'Besoins'!$B$2*0.005</f>
        <v>0.005</v>
      </c>
      <c r="E5" t="s">
        <v>3</v>
      </c>
    </row>
    <row r="6">
      <c r="A6">
        <v>1</v>
      </c>
      <c r="B6" t="s">
        <v>52</v>
      </c>
      <c r="C6" t="s">
        <v>50</v>
      </c>
      <c r="D6" s="6">
        <f>'Besoins'!$B$2*0.05</f>
        <v>0.05</v>
      </c>
      <c r="E6" t="s">
        <v>3</v>
      </c>
    </row>
    <row r="7">
      <c r="A7">
        <v>1</v>
      </c>
      <c r="B7" t="s">
        <v>53</v>
      </c>
      <c r="C7" t="s">
        <v>50</v>
      </c>
      <c r="D7" s="6">
        <f>'Besoins'!$B$2*0.025</f>
        <v>0.025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"00000355 · PAT.GLACES · référence : "&amp;Besoins!B3&amp;" "&amp;Besoins!C3&amp;" · multiplicateur réglable sur la feuille ""Besoins"""</f>
        <v>00000355 · PAT.GLACES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