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<sst xmlns="http://schemas.openxmlformats.org/spreadsheetml/2006/main" count="118" uniqueCount="118">
  <si>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</si>
  <si>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</si>
  <si>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</si>
  <si>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</si>
  <si>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</si>
  <si>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</si>
  <si>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</si>
  <si>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</si>
  <si>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</si>
  <si>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</si>
  <si>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</si>
  <si>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</si>
  <si>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</si>
  <si>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</si>
  <si>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</si>
  <si>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kg</t>
  </si>
  <si>
    <t>00000002</t>
  </si>
  <si>
    <t>FARINE (FLEUR DE FROMENT)</t>
  </si>
  <si>
    <t>Eléments divers</t>
  </si>
  <si>
    <t>00000007</t>
  </si>
  <si>
    <t>mazena</t>
  </si>
  <si>
    <t>Farine et féculent</t>
  </si>
  <si>
    <t>00000048</t>
  </si>
  <si>
    <t>BEURRE</t>
  </si>
  <si>
    <t>Produits frais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</si>
  <si>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</si>
  <si>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</si>
  <si>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</si>
  <si>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</si>
  <si>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</si>
  <si>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</si>
  <si>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</si>
  <si>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00000033</t>
  </si>
  <si>
    <t>SEL</t>
  </si>
  <si>
    <t>00000051</t>
  </si>
  <si>
    <t>LAIT</t>
  </si>
  <si>
    <t>00000032</t>
  </si>
  <si>
    <t>MIEL LIQUIDE (MELI)</t>
  </si>
  <si>
    <t>Sucres Mat. prem.</t>
  </si>
  <si>
    <t>00000003</t>
  </si>
  <si>
    <t>SUCRE (S2)</t>
  </si>
  <si>
    <t>Total</t>
  </si>
  <si>
    <t>Recette</t>
  </si>
  <si>
    <t>#</t>
  </si>
  <si>
    <t>Verbe</t>
  </si>
  <si>
    <t>Étape</t>
  </si>
  <si>
    <t>Précision technique</t>
  </si>
  <si>
    <t>Durée</t>
  </si>
  <si>
    <t>ECLAIR GANACHE</t>
  </si>
  <si>
    <t>ECLAIR (VIDE)</t>
  </si>
  <si>
    <t>COUCHER</t>
  </si>
  <si>
    <t>Coucher les eclairs a la poche munie d'une douille unie n12, sur plaque beurree, en quinconce</t>
  </si>
  <si>
    <t>Pieces de 12cm de long environ, bien espacees pour la circulation de l'air chaud</t>
  </si>
  <si>
    <t>DORER</t>
  </si>
  <si>
    <t>Dorer a l'oeuf entier battu au pinceau</t>
  </si>
  <si>
    <t>Dorure legere, sans faire couler sur la plaque (bloquerait le developpement)</t>
  </si>
  <si>
    <t>ENFOURNER</t>
  </si>
  <si>
    <t>Enfourner a four chaud puis baisser progressivement la temperature</t>
  </si>
  <si>
    <t>200-220 degres au depart, 25 a 30 min, four ouvert en fin de cuisson pour le sechage -- ne jamais ouvrir le four avant la fin du developpement</t>
  </si>
  <si>
    <t>PÂTE À CHOUX (B)</t>
  </si>
  <si>
    <t>TAMISER</t>
  </si>
  <si>
    <t>farine T55 avant toutes étapes</t>
  </si>
  <si>
    <t>sur un papier silicone ou mettre dans un bol qui permettra de verser à l'étapes 3</t>
  </si>
  <si>
    <t>BOUILLIR</t>
  </si>
  <si>
    <t>Si bassine du bateur inox direct sur feu vif avec la feuille ou spatule</t>
  </si>
  <si>
    <t>Porter à ébullition complète</t>
  </si>
  <si>
    <t>MÉLANGER</t>
  </si>
  <si>
    <t>La farine dans le liquide</t>
  </si>
  <si>
    <t>Au fouet — hors du feu</t>
  </si>
  <si>
    <t>DESSÉCHER</t>
  </si>
  <si>
    <t>La panade à la spatule</t>
  </si>
  <si>
    <t>Feu vif — jusqu'à décollement complet des parois ~2mn</t>
  </si>
  <si>
    <t>INCORPORER</t>
  </si>
  <si>
    <t>Les œufs entiers un à un</t>
  </si>
  <si>
    <t>En un coup ou progressivement — jusqu'à homogénéisation complète</t>
  </si>
  <si>
    <t>Mélanger jusqu'au lissage complet et homogénéisations de la pâte , mettre de coté avec un linge humide jusqu'au dressage</t>
  </si>
  <si>
    <t>CRÈME PATISSIÈRE 1</t>
  </si>
  <si>
    <t>GANACHE</t>
  </si>
  <si>
    <t>Niveau</t>
  </si>
  <si>
    <t>Composant</t>
  </si>
  <si>
    <t>Type</t>
  </si>
  <si>
    <t>Quantité (× multiplicateur, voir feuille Besoins)</t>
  </si>
  <si>
    <t>recette</t>
  </si>
  <si>
    <t xml:space="preserve">    ↳ ECLAIR (VIDE)</t>
  </si>
  <si>
    <t xml:space="preserve">        ↳ PÂTE À CHOUX (B)</t>
  </si>
  <si>
    <t xml:space="preserve">            ↳ EAU</t>
  </si>
  <si>
    <t>matiere</t>
  </si>
  <si>
    <t xml:space="preserve">            ↳ SEL</t>
  </si>
  <si>
    <t xml:space="preserve">            ↳ SUCRE (S2)</t>
  </si>
  <si>
    <t xml:space="preserve">            ↳ BEURRE</t>
  </si>
  <si>
    <t xml:space="preserve">            ↳ FARINE (FLEUR DE FROMENT)</t>
  </si>
  <si>
    <t xml:space="preserve">            ↳ OEUF (P) (conv.)</t>
  </si>
  <si>
    <t>conversion</t>
  </si>
  <si>
    <t xml:space="preserve">    ↳ CRÈME PATISSIÈRE 1</t>
  </si>
  <si>
    <t xml:space="preserve">        ↳ LAIT</t>
  </si>
  <si>
    <t xml:space="preserve">        ↳ SUCRE (S2)</t>
  </si>
  <si>
    <t xml:space="preserve">        ↳ JAUNE D'OEUF (P) (conv.)</t>
  </si>
  <si>
    <t xml:space="preserve">        ↳ mazena</t>
  </si>
  <si>
    <t xml:space="preserve">    ↳ GANACHE</t>
  </si>
  <si>
    <t xml:space="preserve">        ↳ CHOCOLAT 835</t>
  </si>
  <si>
    <t xml:space="preserve">        ↳ MIEL LIQUIDE (MELI)</t>
  </si>
  <si>
    <t xml:space="preserve">        ↳ BEURRE</t>
  </si>
  <si>
    <t>Fiche technique — ECLAIR GANACHE</t>
  </si>
  <si>
    <t>ECLAIR GANACHE  00000341</t>
  </si>
  <si>
    <t>↳ ECLAIR (VIDE)  00000897</t>
  </si>
  <si>
    <t>1.</t>
  </si>
  <si>
    <t>2.</t>
  </si>
  <si>
    <t>3.</t>
  </si>
  <si>
    <t>↳ PÂTE À CHOUX (B)  00000343</t>
  </si>
  <si>
    <t xml:space="preserve">    SUCRE (S2)</t>
  </si>
  <si>
    <t xml:space="preserve">    BEURRE</t>
  </si>
  <si>
    <t>4.</t>
  </si>
  <si>
    <t>5.</t>
  </si>
  <si>
    <t xml:space="preserve">    OEUF (P) (conv.)</t>
  </si>
  <si>
    <t>6.</t>
  </si>
  <si>
    <t>↳ CRÈME PATISSIÈRE 1  00000145</t>
  </si>
  <si>
    <t>↳ GANACHE  00000066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</si>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</sst>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6</v>
      </c>
      <c r="C3" t="s" s="5">
        <v>3</v>
      </c>
      <c r="D3"/>
      <c r="E3"/>
      <c r="F3"/>
    </row>
    <row r="4">
      <c r="A4" t="s">
        <v>4</v>
      </c>
      <c r="B4" s="6">
        <f>$B$2*B3</f>
        <v>6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0.026</v>
      </c>
      <c r="E7" s="6">
        <f>D7*$B$2</f>
        <v>0.026</v>
      </c>
      <c r="F7" t="s">
        <v>15</v>
      </c>
      <c r="G7" s="9">
        <f>E7*3.1247</f>
        <v>0.081242</v>
      </c>
    </row>
    <row r="8">
      <c r="A8" t="s" s="8">
        <v>16</v>
      </c>
      <c r="B8" t="s">
        <v>17</v>
      </c>
      <c r="C8" t="s">
        <v>18</v>
      </c>
      <c r="D8" s="4">
        <v>0.008</v>
      </c>
      <c r="E8" s="6">
        <f>D8*$B$2</f>
        <v>0.008</v>
      </c>
      <c r="F8" t="s">
        <v>15</v>
      </c>
      <c r="G8" s="9">
        <f>E8*0.022064</f>
        <v>0.000177</v>
      </c>
    </row>
    <row r="9">
      <c r="A9" t="s" s="8">
        <v>19</v>
      </c>
      <c r="B9" t="s">
        <v>20</v>
      </c>
      <c r="C9" t="s">
        <v>21</v>
      </c>
      <c r="D9" s="4">
        <v>0.028</v>
      </c>
      <c r="E9" s="6">
        <f>D9*$B$2</f>
        <v>0.028</v>
      </c>
      <c r="F9" t="s">
        <v>15</v>
      </c>
      <c r="G9" s="9">
        <f>E9*0.7833</f>
        <v>0.021932</v>
      </c>
    </row>
    <row r="10">
      <c r="A10" t="s" s="8">
        <v>22</v>
      </c>
      <c r="B10" t="s">
        <v>23</v>
      </c>
      <c r="C10" t="s">
        <v>24</v>
      </c>
      <c r="D10" s="4">
        <v>0.012</v>
      </c>
      <c r="E10" s="6">
        <f>D10*$B$2</f>
        <v>0.012</v>
      </c>
      <c r="F10" t="s">
        <v>15</v>
      </c>
      <c r="G10" s="9">
        <f>E10*3.9514</f>
        <v>0.047417</v>
      </c>
    </row>
    <row r="11">
      <c r="A11" t="s" s="8">
        <v>25</v>
      </c>
      <c r="B11" t="s">
        <v>26</v>
      </c>
      <c r="C11" t="s">
        <v>27</v>
      </c>
      <c r="D11" s="4">
        <v>2.2</v>
      </c>
      <c r="E11" s="6">
        <f>D11*$B$2</f>
        <v>2.2</v>
      </c>
      <c r="F11" t="s">
        <v>3</v>
      </c>
      <c r="G11" s="9">
        <f>E11*0.27</f>
        <v>0.594</v>
      </c>
    </row>
    <row r="12">
      <c r="A12" t="s" s="8">
        <v>28</v>
      </c>
      <c r="B12" t="s">
        <v>29</v>
      </c>
      <c r="C12" t="s">
        <v>30</v>
      </c>
      <c r="D12" s="4">
        <v>0.013</v>
      </c>
      <c r="E12" s="6">
        <f>D12*$B$2</f>
        <v>0.013</v>
      </c>
      <c r="F12" t="s">
        <v>31</v>
      </c>
      <c r="G12" s="9">
        <f>E12*0.003</f>
        <v>0.000039</v>
      </c>
    </row>
    <row r="13">
      <c r="A13" t="s" s="8">
        <v>32</v>
      </c>
      <c r="B13" t="s">
        <v>33</v>
      </c>
      <c r="C13" t="s">
        <v>30</v>
      </c>
      <c r="D13" s="4">
        <v>0.0002</v>
      </c>
      <c r="E13" s="6">
        <f>D13*$B$2</f>
        <v>0.0002</v>
      </c>
      <c r="F13" t="s">
        <v>15</v>
      </c>
      <c r="G13" s="9">
        <f>E13*0.186416</f>
        <v>0.000037</v>
      </c>
    </row>
    <row r="14">
      <c r="A14" t="s" s="8">
        <v>34</v>
      </c>
      <c r="B14" t="s">
        <v>35</v>
      </c>
      <c r="C14" t="s">
        <v>27</v>
      </c>
      <c r="D14" s="4">
        <v>0.414</v>
      </c>
      <c r="E14" s="6">
        <f>D14*$B$2</f>
        <v>0.414</v>
      </c>
      <c r="F14" t="s">
        <v>31</v>
      </c>
      <c r="G14" s="9">
        <f>E14*0.5999</f>
        <v>0.248359</v>
      </c>
    </row>
    <row r="15">
      <c r="A15" t="s" s="8">
        <v>36</v>
      </c>
      <c r="B15" t="s">
        <v>37</v>
      </c>
      <c r="C15" t="s">
        <v>38</v>
      </c>
      <c r="D15" s="4">
        <v>0.004</v>
      </c>
      <c r="E15" s="6">
        <f>D15*$B$2</f>
        <v>0.004</v>
      </c>
      <c r="F15" t="s">
        <v>15</v>
      </c>
      <c r="G15" s="9">
        <f>E15*4.0406</f>
        <v>0.016162</v>
      </c>
    </row>
    <row r="16">
      <c r="A16" t="s" s="8">
        <v>39</v>
      </c>
      <c r="B16" t="s">
        <v>40</v>
      </c>
      <c r="C16" t="s">
        <v>38</v>
      </c>
      <c r="D16" s="4">
        <v>0.1004</v>
      </c>
      <c r="E16" s="6">
        <f>D16*$B$2</f>
        <v>0.1004</v>
      </c>
      <c r="F16" t="s">
        <v>15</v>
      </c>
      <c r="G16" s="9">
        <f>E16*0.95</f>
        <v>0.09538</v>
      </c>
    </row>
    <row r="17">
      <c r="A17"/>
      <c r="B17"/>
      <c r="C17"/>
      <c r="D17"/>
      <c r="E17"/>
      <c r="F17" t="s" s="10">
        <v>41</v>
      </c>
      <c r="G17" s="11">
        <f>SUM(G7:G16)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42</v>
      </c>
      <c r="B1" t="s" s="7">
        <v>43</v>
      </c>
      <c r="C1" t="s" s="7">
        <v>44</v>
      </c>
      <c r="D1" t="s" s="7">
        <v>45</v>
      </c>
      <c r="E1" t="s" s="7">
        <v>46</v>
      </c>
      <c r="F1" t="s" s="7">
        <v>47</v>
      </c>
    </row>
    <row r="2">
      <c r="A2" t="s">
        <v>48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49</v>
      </c>
      <c r="B3">
        <v>1</v>
      </c>
      <c r="C3" t="s">
        <v>50</v>
      </c>
      <c r="D3" t="s" s="12">
        <v>51</v>
      </c>
      <c r="E3" t="s" s="12">
        <v>52</v>
      </c>
      <c r="F3"/>
    </row>
    <row r="4">
      <c r="A4" t="s">
        <v>49</v>
      </c>
      <c r="B4">
        <v>2</v>
      </c>
      <c r="C4" t="s">
        <v>53</v>
      </c>
      <c r="D4" t="s" s="12">
        <v>54</v>
      </c>
      <c r="E4" t="s" s="12">
        <v>55</v>
      </c>
      <c r="F4"/>
    </row>
    <row r="5">
      <c r="A5" t="s">
        <v>49</v>
      </c>
      <c r="B5">
        <v>3</v>
      </c>
      <c r="C5" t="s">
        <v>56</v>
      </c>
      <c r="D5" t="s" s="12">
        <v>57</v>
      </c>
      <c r="E5" t="s" s="12">
        <v>58</v>
      </c>
      <c r="F5"/>
    </row>
    <row r="6">
      <c r="A6" t="s">
        <v>59</v>
      </c>
      <c r="B6">
        <v>1</v>
      </c>
      <c r="C6" t="s">
        <v>60</v>
      </c>
      <c r="D6" t="s" s="12">
        <v>61</v>
      </c>
      <c r="E6" t="s" s="12">
        <v>62</v>
      </c>
      <c r="F6"/>
    </row>
    <row r="7">
      <c r="A7" t="s">
        <v>59</v>
      </c>
      <c r="B7">
        <v>2</v>
      </c>
      <c r="C7" t="s">
        <v>63</v>
      </c>
      <c r="D7" t="s" s="12">
        <v>64</v>
      </c>
      <c r="E7" t="s" s="12">
        <v>65</v>
      </c>
      <c r="F7"/>
    </row>
    <row r="8">
      <c r="A8" t="s">
        <v>59</v>
      </c>
      <c r="B8">
        <v>3</v>
      </c>
      <c r="C8" t="s">
        <v>66</v>
      </c>
      <c r="D8" t="s" s="12">
        <v>67</v>
      </c>
      <c r="E8" t="s" s="12">
        <v>68</v>
      </c>
      <c r="F8"/>
    </row>
    <row r="9">
      <c r="A9" t="s">
        <v>59</v>
      </c>
      <c r="B9">
        <v>4</v>
      </c>
      <c r="C9" t="s">
        <v>69</v>
      </c>
      <c r="D9" t="s" s="12">
        <v>70</v>
      </c>
      <c r="E9" t="s" s="12">
        <v>71</v>
      </c>
      <c r="F9"/>
    </row>
    <row r="10">
      <c r="A10" t="s">
        <v>59</v>
      </c>
      <c r="B10">
        <v>5</v>
      </c>
      <c r="C10" t="s">
        <v>72</v>
      </c>
      <c r="D10" t="s" s="12">
        <v>73</v>
      </c>
      <c r="E10" t="s" s="12">
        <v>74</v>
      </c>
      <c r="F10"/>
    </row>
    <row r="11">
      <c r="A11" t="s">
        <v>59</v>
      </c>
      <c r="B11">
        <v>6</v>
      </c>
      <c r="C11" t="s">
        <v>66</v>
      </c>
      <c r="D11" t="s" s="12">
        <v>75</v>
      </c>
      <c r="E11" t="s" s="12"/>
      <c r="F11"/>
    </row>
    <row r="12">
      <c r="A12" t="s">
        <v>76</v>
      </c>
      <c r="B12"/>
      <c r="C12"/>
      <c r="D1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2"/>
      <c r="F12"/>
    </row>
    <row r="13">
      <c r="A13" t="s">
        <v>77</v>
      </c>
      <c r="B13"/>
      <c r="C13"/>
      <c r="D1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3"/>
      <c r="F1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78</v>
      </c>
      <c r="B1" t="s" s="7">
        <v>79</v>
      </c>
      <c r="C1" t="s" s="7">
        <v>80</v>
      </c>
      <c r="D1" t="s" s="7">
        <v>81</v>
      </c>
      <c r="E1" t="s" s="7">
        <v>10</v>
      </c>
    </row>
    <row r="2">
      <c r="A2">
        <v>0</v>
      </c>
      <c r="B2" t="s">
        <v>48</v>
      </c>
      <c r="C2" t="s">
        <v>82</v>
      </c>
      <c r="D2" s="6">
        <f>'Besoins'!$B$2*6</f>
        <v>6</v>
      </c>
      <c r="E2" t="s">
        <v>3</v>
      </c>
    </row>
    <row r="3">
      <c r="A3">
        <v>1</v>
      </c>
      <c r="B3" t="s">
        <v>83</v>
      </c>
      <c r="C3" t="s">
        <v>82</v>
      </c>
      <c r="D3" s="6">
        <f>'Besoins'!$B$2*6</f>
        <v>6</v>
      </c>
      <c r="E3" t="s">
        <v>3</v>
      </c>
    </row>
    <row r="4">
      <c r="A4">
        <v>2</v>
      </c>
      <c r="B4" t="s">
        <v>84</v>
      </c>
      <c r="C4" t="s">
        <v>82</v>
      </c>
      <c r="D4" s="6">
        <f>'Besoins'!$B$2*0.0386</f>
        <v>0.0386</v>
      </c>
      <c r="E4" t="s">
        <v>15</v>
      </c>
    </row>
    <row r="5">
      <c r="A5">
        <v>3</v>
      </c>
      <c r="B5" t="s">
        <v>85</v>
      </c>
      <c r="C5" t="s">
        <v>86</v>
      </c>
      <c r="D5" s="6">
        <f>'Besoins'!$B$2*0.013</f>
        <v>0.013</v>
      </c>
      <c r="E5" t="s">
        <v>31</v>
      </c>
    </row>
    <row r="6">
      <c r="A6">
        <v>3</v>
      </c>
      <c r="B6" t="s">
        <v>87</v>
      </c>
      <c r="C6" t="s">
        <v>86</v>
      </c>
      <c r="D6" s="6">
        <f>'Besoins'!$B$2*0.0002</f>
        <v>0.0002</v>
      </c>
      <c r="E6" t="s">
        <v>15</v>
      </c>
    </row>
    <row r="7">
      <c r="A7">
        <v>3</v>
      </c>
      <c r="B7" t="s">
        <v>88</v>
      </c>
      <c r="C7" t="s">
        <v>86</v>
      </c>
      <c r="D7" s="6">
        <f>'Besoins'!$B$2*0.0004</f>
        <v>0.0004</v>
      </c>
      <c r="E7" t="s">
        <v>15</v>
      </c>
    </row>
    <row r="8">
      <c r="A8">
        <v>3</v>
      </c>
      <c r="B8" t="s">
        <v>89</v>
      </c>
      <c r="C8" t="s">
        <v>86</v>
      </c>
      <c r="D8" s="6">
        <f>'Besoins'!$B$2*0.006</f>
        <v>0.006</v>
      </c>
      <c r="E8" t="s">
        <v>15</v>
      </c>
    </row>
    <row r="9">
      <c r="A9">
        <v>3</v>
      </c>
      <c r="B9" t="s">
        <v>90</v>
      </c>
      <c r="C9" t="s">
        <v>86</v>
      </c>
      <c r="D9" s="6">
        <f>'Besoins'!$B$2*0.008</f>
        <v>0.008</v>
      </c>
      <c r="E9" t="s">
        <v>15</v>
      </c>
    </row>
    <row r="10">
      <c r="A10">
        <v>3</v>
      </c>
      <c r="B10" t="s">
        <v>91</v>
      </c>
      <c r="C10" t="s">
        <v>92</v>
      </c>
      <c r="D10" s="6">
        <f>'Besoins'!$B$2*0.2</f>
        <v>0.2</v>
      </c>
      <c r="E10" t="s">
        <v>3</v>
      </c>
    </row>
    <row r="11">
      <c r="A11">
        <v>1</v>
      </c>
      <c r="B11" t="s">
        <v>93</v>
      </c>
      <c r="C11" t="s">
        <v>82</v>
      </c>
      <c r="D11" s="6">
        <f>'Besoins'!$B$2*0.6</f>
        <v>0.6</v>
      </c>
      <c r="E11" t="s">
        <v>15</v>
      </c>
    </row>
    <row r="12">
      <c r="A12">
        <v>2</v>
      </c>
      <c r="B12" t="s">
        <v>94</v>
      </c>
      <c r="C12" t="s">
        <v>86</v>
      </c>
      <c r="D12" s="6">
        <f>'Besoins'!$B$2*0.4</f>
        <v>0.4</v>
      </c>
      <c r="E12" t="s">
        <v>31</v>
      </c>
    </row>
    <row r="13">
      <c r="A13">
        <v>2</v>
      </c>
      <c r="B13" t="s">
        <v>95</v>
      </c>
      <c r="C13" t="s">
        <v>86</v>
      </c>
      <c r="D13" s="6">
        <f>'Besoins'!$B$2*0.1</f>
        <v>0.1</v>
      </c>
      <c r="E13" t="s">
        <v>15</v>
      </c>
    </row>
    <row r="14">
      <c r="A14">
        <v>2</v>
      </c>
      <c r="B14" t="s">
        <v>96</v>
      </c>
      <c r="C14" t="s">
        <v>92</v>
      </c>
      <c r="D14" s="6">
        <f>'Besoins'!$B$2*4</f>
        <v>4</v>
      </c>
      <c r="E14" t="s">
        <v>3</v>
      </c>
    </row>
    <row r="15">
      <c r="A15">
        <v>2</v>
      </c>
      <c r="B15" t="s">
        <v>97</v>
      </c>
      <c r="C15" t="s">
        <v>86</v>
      </c>
      <c r="D15" s="6">
        <f>'Besoins'!$B$2*0.028</f>
        <v>0.028</v>
      </c>
      <c r="E15" t="s">
        <v>15</v>
      </c>
    </row>
    <row r="16">
      <c r="A16">
        <v>1</v>
      </c>
      <c r="B16" t="s">
        <v>98</v>
      </c>
      <c r="C16" t="s">
        <v>82</v>
      </c>
      <c r="D16" s="6">
        <f>'Besoins'!$B$2*0.05</f>
        <v>0.05</v>
      </c>
      <c r="E16" t="s">
        <v>15</v>
      </c>
    </row>
    <row r="17">
      <c r="A17">
        <v>2</v>
      </c>
      <c r="B17" t="s">
        <v>99</v>
      </c>
      <c r="C17" t="s">
        <v>86</v>
      </c>
      <c r="D17" s="6">
        <f>'Besoins'!$B$2*0.026</f>
        <v>0.026</v>
      </c>
      <c r="E17" t="s">
        <v>15</v>
      </c>
    </row>
    <row r="18">
      <c r="A18">
        <v>2</v>
      </c>
      <c r="B18" t="s">
        <v>94</v>
      </c>
      <c r="C18" t="s">
        <v>86</v>
      </c>
      <c r="D18" s="6">
        <f>'Besoins'!$B$2*0.014</f>
        <v>0.014</v>
      </c>
      <c r="E18" t="s">
        <v>31</v>
      </c>
    </row>
    <row r="19">
      <c r="A19">
        <v>2</v>
      </c>
      <c r="B19" t="s">
        <v>100</v>
      </c>
      <c r="C19" t="s">
        <v>86</v>
      </c>
      <c r="D19" s="6">
        <f>'Besoins'!$B$2*0.004</f>
        <v>0.004</v>
      </c>
      <c r="E19" t="s">
        <v>15</v>
      </c>
    </row>
    <row r="20">
      <c r="A20">
        <v>2</v>
      </c>
      <c r="B20" t="s">
        <v>101</v>
      </c>
      <c r="C20" t="s">
        <v>86</v>
      </c>
      <c r="D20" s="6">
        <f>'Besoins'!$B$2*0.006</f>
        <v>0.006</v>
      </c>
      <c r="E20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0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102</v>
      </c>
      <c r="B1"/>
      <c r="C1"/>
      <c r="D1"/>
    </row>
    <row r="2">
      <c r="A2" t="str" s="13">
        <f>"00000341 · PAT.INDIVIDUELS · référence : "&amp;Besoins!B3&amp;" "&amp;Besoins!C3&amp;" · multiplicateur réglable sur la feuille ""Besoins"""</f>
        <v>00000341 · PAT.INDIVIDUELS · référence : 6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103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104</v>
      </c>
      <c r="B7"/>
      <c r="C7"/>
      <c r="D7"/>
    </row>
    <row r="8">
      <c r="A8" t="s" s="16">
        <v>105</v>
      </c>
      <c r="B8" t="str" s="12">
        <f>"[COUCHER] "&amp;Procedure!D3</f>
        <v>[COUCHER] Coucher les eclairs a la poche munie d'une douille unie n12, sur plaque beurree, en quinconce</v>
      </c>
      <c r="C8"/>
      <c r="D8"/>
    </row>
    <row r="9">
      <c r="A9"/>
      <c r="B9" t="str" s="15">
        <f>"ℹ "&amp;Procedure!E3</f>
        <v>ℹ</v>
      </c>
      <c r="C9"/>
      <c r="D9"/>
    </row>
    <row r="10">
      <c r="A10" t="s" s="16">
        <v>106</v>
      </c>
      <c r="B10" t="str" s="12">
        <f>"[DORER] "&amp;Procedure!D4</f>
        <v>[DORER] Dorer a l'oeuf entier battu au pinceau</v>
      </c>
      <c r="C10"/>
      <c r="D10"/>
    </row>
    <row r="11">
      <c r="A11"/>
      <c r="B11" t="str" s="15">
        <f>"ℹ "&amp;Procedure!E4</f>
        <v>ℹ</v>
      </c>
      <c r="C11"/>
      <c r="D11"/>
    </row>
    <row r="12">
      <c r="A12" t="s" s="16">
        <v>107</v>
      </c>
      <c r="B12" t="str" s="12">
        <f>"[ENFOURNER] "&amp;Procedure!D5</f>
        <v>[ENFOURNER] Enfourner a four chaud puis baisser progressivement la temperature</v>
      </c>
      <c r="C12"/>
      <c r="D12"/>
    </row>
    <row r="13">
      <c r="A13"/>
      <c r="B13" t="str" s="15">
        <f>"ℹ "&amp;Procedure!E5</f>
        <v>ℹ</v>
      </c>
      <c r="C13"/>
      <c r="D13"/>
    </row>
    <row r="14">
      <c r="A14"/>
      <c r="B14"/>
      <c r="C14"/>
      <c r="D14"/>
    </row>
    <row r="15">
      <c r="A15" t="s" s="14">
        <v>108</v>
      </c>
      <c r="B15"/>
      <c r="C15"/>
      <c r="D15"/>
    </row>
    <row r="16">
      <c r="A16" t="s" s="16">
        <v>105</v>
      </c>
      <c r="B16" t="str" s="12">
        <f>"[TAMISER] "&amp;Procedure!D6</f>
        <v>[TAMISER] farine T55 avant toutes étapes</v>
      </c>
      <c r="C16"/>
      <c r="D16"/>
    </row>
    <row r="17">
      <c r="A17"/>
      <c r="B17" t="str">
        <f>Besoins!B8</f>
        <v>FARINE (FLEUR DE FROMENT)</v>
      </c>
      <c r="C17" s="6">
        <f>Besoins!E8</f>
        <v>0.008</v>
      </c>
      <c r="D17" t="str">
        <f>Besoins!F8</f>
        <v>kg</v>
      </c>
    </row>
    <row r="18">
      <c r="A18"/>
      <c r="B18" t="str" s="15">
        <f>"ℹ "&amp;Procedure!E6</f>
        <v>ℹ</v>
      </c>
      <c r="C18"/>
      <c r="D18"/>
    </row>
    <row r="19">
      <c r="A19" t="s" s="16">
        <v>106</v>
      </c>
      <c r="B19" t="str" s="12">
        <f>"[BOUILLIR] "&amp;Procedure!D7</f>
        <v>[BOUILLIR] Si bassine du bateur inox direct sur feu vif avec la feuille ou spatule</v>
      </c>
      <c r="C19"/>
      <c r="D19"/>
    </row>
    <row r="20">
      <c r="A20"/>
      <c r="B20" t="str">
        <f>Besoins!B12</f>
        <v>EAU</v>
      </c>
      <c r="C20" s="6">
        <f>Besoins!E12</f>
        <v>0.013</v>
      </c>
      <c r="D20" t="str">
        <f>Besoins!F12</f>
        <v>lt</v>
      </c>
    </row>
    <row r="21">
      <c r="A21"/>
      <c r="B21" t="str">
        <f>Besoins!B13</f>
        <v>SEL</v>
      </c>
      <c r="C21" s="6">
        <f>Besoins!E13</f>
        <v>0.0002</v>
      </c>
      <c r="D21" t="str">
        <f>Besoins!F13</f>
        <v>kg</v>
      </c>
    </row>
    <row r="22">
      <c r="A22"/>
      <c r="B22" t="s">
        <v>109</v>
      </c>
      <c r="C22" s="6">
        <f>'Besoins'!$B$2*0.0004</f>
        <v>0.0004</v>
      </c>
      <c r="D22" t="s">
        <v>15</v>
      </c>
    </row>
    <row r="23">
      <c r="A23"/>
      <c r="B23" t="s">
        <v>110</v>
      </c>
      <c r="C23" s="6">
        <f>'Besoins'!$B$2*0.006</f>
        <v>0.006</v>
      </c>
      <c r="D23" t="s">
        <v>15</v>
      </c>
    </row>
    <row r="24">
      <c r="A24"/>
      <c r="B24" t="str" s="15">
        <f>"ℹ "&amp;Procedure!E7</f>
        <v>ℹ</v>
      </c>
      <c r="C24"/>
      <c r="D24"/>
    </row>
    <row r="25">
      <c r="A25" t="s" s="16">
        <v>107</v>
      </c>
      <c r="B25" t="str" s="12">
        <f>"[MÉLANGER] "&amp;Procedure!D8</f>
        <v>[MÉLANGER] La farine dans le liquide</v>
      </c>
      <c r="C25"/>
      <c r="D25"/>
    </row>
    <row r="26">
      <c r="A26"/>
      <c r="B26" t="str" s="15">
        <f>"ℹ "&amp;Procedure!E8</f>
        <v>ℹ</v>
      </c>
      <c r="C26"/>
      <c r="D26"/>
    </row>
    <row r="27">
      <c r="A27" t="s" s="16">
        <v>111</v>
      </c>
      <c r="B27" t="str" s="12">
        <f>"[DESSÉCHER] "&amp;Procedure!D9</f>
        <v>[DESSÉCHER] La panade à la spatule</v>
      </c>
      <c r="C27"/>
      <c r="D27"/>
    </row>
    <row r="28">
      <c r="A28"/>
      <c r="B28" t="str" s="15">
        <f>"ℹ "&amp;Procedure!E9</f>
        <v>ℹ</v>
      </c>
      <c r="C28"/>
      <c r="D28"/>
    </row>
    <row r="29">
      <c r="A29" t="s" s="16">
        <v>112</v>
      </c>
      <c r="B29" t="str" s="12">
        <f>"[INCORPORER] "&amp;Procedure!D10</f>
        <v>[INCORPORER] Les œufs entiers un à un</v>
      </c>
      <c r="C29"/>
      <c r="D29"/>
    </row>
    <row r="30">
      <c r="A30"/>
      <c r="B30" t="s">
        <v>113</v>
      </c>
      <c r="C30" s="6">
        <f>'Besoins'!$B$2*0.2</f>
        <v>0.2</v>
      </c>
      <c r="D30" t="s">
        <v>3</v>
      </c>
    </row>
    <row r="31">
      <c r="A31"/>
      <c r="B31" t="str" s="15">
        <f>"ℹ "&amp;Procedure!E10</f>
        <v>ℹ</v>
      </c>
      <c r="C31"/>
      <c r="D31"/>
    </row>
    <row r="32">
      <c r="A32" t="s" s="16">
        <v>114</v>
      </c>
      <c r="B32" t="str" s="12">
        <f>"[MÉLANGER] "&amp;Procedure!D11</f>
        <v>[MÉLANGER] Mélanger jusqu'au lissage complet et homogénéisations de la pâte , mettre de coté avec un linge humide jusqu'au dressage</v>
      </c>
      <c r="C32"/>
      <c r="D32"/>
    </row>
    <row r="33">
      <c r="A33"/>
      <c r="B33"/>
      <c r="C33"/>
      <c r="D33"/>
    </row>
    <row r="34">
      <c r="A34" t="s" s="14">
        <v>115</v>
      </c>
      <c r="B34"/>
      <c r="C34"/>
      <c r="D34"/>
    </row>
    <row r="35">
      <c r="A35"/>
      <c r="B3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5"/>
      <c r="D35"/>
    </row>
    <row r="36">
      <c r="A36"/>
      <c r="B36"/>
      <c r="C36"/>
      <c r="D36"/>
    </row>
    <row r="37">
      <c r="A37" t="s" s="14">
        <v>116</v>
      </c>
      <c r="B37"/>
      <c r="C37"/>
      <c r="D37"/>
    </row>
    <row r="38">
      <c r="A38"/>
      <c r="B3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8"/>
      <c r="D38"/>
    </row>
    <row r="39">
      <c r="A39"/>
      <c r="B39"/>
      <c r="C39"/>
      <c r="D39"/>
    </row>
    <row r="40">
      <c r="A40" t="s" s="17">
        <v>117</v>
      </c>
      <c r="B40"/>
      <c r="C40"/>
      <c r="D40"/>
    </row>
  </sheetData>
  <sheetProtection sheet="1"/>
  <mergeCells count="28">
    <mergeCell ref="A1:D1"/>
    <mergeCell ref="A2:D2"/>
    <mergeCell ref="A4:D4"/>
    <mergeCell ref="B5:D5"/>
    <mergeCell ref="A7:D7"/>
    <mergeCell ref="B8:D8"/>
    <mergeCell ref="B9:D9"/>
    <mergeCell ref="B10:D10"/>
    <mergeCell ref="B11:D11"/>
    <mergeCell ref="B12:D12"/>
    <mergeCell ref="B13:D13"/>
    <mergeCell ref="A15:D15"/>
    <mergeCell ref="B16:D16"/>
    <mergeCell ref="B18:D18"/>
    <mergeCell ref="B19:D19"/>
    <mergeCell ref="B24:D24"/>
    <mergeCell ref="B25:D25"/>
    <mergeCell ref="B26:D26"/>
    <mergeCell ref="B27:D27"/>
    <mergeCell ref="B28:D28"/>
    <mergeCell ref="B29:D29"/>
    <mergeCell ref="B31:D31"/>
    <mergeCell ref="B32:D32"/>
    <mergeCell ref="A34:D34"/>
    <mergeCell ref="B35:D35"/>
    <mergeCell ref="A37:D37"/>
    <mergeCell ref="B38:D38"/>
    <mergeCell ref="A40:D4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2026-09-15T14:00:46Z</dcterms:created>
  <dc:title>ECLAIR GANACHE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2026-09-15T14:00:46Z</dcterms:modified>
  <cp:revision>1</cp:revision>
</cp:coreProperties>
</file>