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<sst xmlns="http://schemas.openxmlformats.org/spreadsheetml/2006/main" count="92" uniqueCount="92">
  <si>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</si>
  <si>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</si>
  <si>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</si>
  <si>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</si>
  <si>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</si>
  <si>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</si>
  <si>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</si>
  <si>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</si>
  <si>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</si>
  <si>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</si>
  <si>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</si>
  <si>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</si>
  <si>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</si>
  <si>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</si>
  <si>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</si>
  <si>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</si>
  <si>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</si>
  <si>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</si>
  <si>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</si>
  <si>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</si>
  <si>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</si>
  <si>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</si>
  <si>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</si>
  <si>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</si>
  <si>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</si>
  <si>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</si>
  <si>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</si>
  <si>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</si>
  <si>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</si>
  <si>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</si>
  <si>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</si>
  <si>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</si>
  <si>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</si>
  <si>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</si>
  <si>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</si>
  <si>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</si>
  <si>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</si>
  <si>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</si>
  <si>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</si>
  <si>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</si>
  <si>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</si>
  <si>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</si>
  <si>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</si>
  <si>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</si>
  <si>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</si>
  <si>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</si>
  <si>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</si>
  <si>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</si>
  <si>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</si>
  <si>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AU   CHOCOLAT BLANC (PORTION)</t>
  </si>
  <si>
    <t>GATEAU AU   CHOCOLAT BLANC (40*60 CM)</t>
  </si>
  <si>
    <t>BISCUIT AU CHOCOLAT (FEUILLES)</t>
  </si>
  <si>
    <t>BISCUIT AU CHOCOLAT</t>
  </si>
  <si>
    <t>PUNCH KIRCH</t>
  </si>
  <si>
    <t>RAFTISUC  (L)</t>
  </si>
  <si>
    <t>MOUSSE AU CHOCOLAT BLANC (B)</t>
  </si>
  <si>
    <t>Niveau</t>
  </si>
  <si>
    <t>Composant</t>
  </si>
  <si>
    <t>Type</t>
  </si>
  <si>
    <t>Quantité (× multiplicateur, voir feuille Besoins)</t>
  </si>
  <si>
    <t>recette</t>
  </si>
  <si>
    <t xml:space="preserve">    ↳ GATEAU AU   CHOCOLAT BLANC (40*60 CM)</t>
  </si>
  <si>
    <t xml:space="preserve">        ↳ BISCUIT AU CHOCOLAT (FEUILLES)</t>
  </si>
  <si>
    <t xml:space="preserve">            ↳ BISCUIT AU CHOCOLAT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</si>
  <si>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</si>
  <si>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</si>
  <si>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</si>
  <si>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</si>
  <si>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</si>
  <si>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</si>
  <si>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</si>
  <si>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</si>
  <si>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</si>
  <si>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 xml:space="preserve">            ↳ KIRCH</t>
  </si>
  <si>
    <t xml:space="preserve">            ↳ RAFTISUC  (L)</t>
  </si>
  <si>
    <t xml:space="preserve">                ↳ RAFTISUC</t>
  </si>
  <si>
    <t xml:space="preserve">        ↳ MOUSSE AU CHOCOLAT BLANC (B)</t>
  </si>
  <si>
    <t xml:space="preserve">            ↳ CREME FRAOECHE</t>
  </si>
  <si>
    <t xml:space="preserve">            ↳ JAUNE D'OEUF (P) (conv.)</t>
  </si>
  <si>
    <t xml:space="preserve">            ↳ CHOCOLAT BLANC W</t>
  </si>
  <si>
    <t xml:space="preserve">            ↳ BLANC D'OEUF (P) (conv.)</t>
  </si>
  <si>
    <t xml:space="preserve">            ↳ SUCRE (S2)</t>
  </si>
  <si>
    <t xml:space="preserve">        ↳ CACAO</t>
  </si>
  <si>
    <t>Fiche technique — GATEAU AU   CHOCOLAT BLANC (PORTION)</t>
  </si>
  <si>
    <t>GATEAU AU   CHOCOLAT BLANC (PORTION)  00000334</t>
  </si>
  <si>
    <t>↳ GATEAU AU   CHOCOLAT BLANC (40*60 CM)  00000890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</si>
  <si>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</si>
  <si>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</si>
  <si>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</si>
  <si>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</si>
  <si>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BLANC (B)  00000330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</si>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</sst>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0.65</v>
      </c>
      <c r="E7" s="6">
        <f>D7*$B$2</f>
        <v>0.65</v>
      </c>
      <c r="F7" t="s">
        <v>15</v>
      </c>
      <c r="G7" s="9">
        <f>E7*4.01836</f>
        <v>2.611934</v>
      </c>
    </row>
    <row r="8">
      <c r="A8" t="s" s="8">
        <v>16</v>
      </c>
      <c r="B8" t="s">
        <v>17</v>
      </c>
      <c r="C8" t="s">
        <v>18</v>
      </c>
      <c r="D8" s="4">
        <v>0.27</v>
      </c>
      <c r="E8" s="6">
        <f>D8*$B$2</f>
        <v>0.27</v>
      </c>
      <c r="F8" t="s">
        <v>15</v>
      </c>
      <c r="G8" s="9">
        <f>E8*0.022064</f>
        <v>0.005957</v>
      </c>
    </row>
    <row r="9">
      <c r="A9" t="s" s="8">
        <v>19</v>
      </c>
      <c r="B9" t="s">
        <v>20</v>
      </c>
      <c r="C9" t="s">
        <v>18</v>
      </c>
      <c r="D9" s="4">
        <v>0.108</v>
      </c>
      <c r="E9" s="6">
        <f>D9*$B$2</f>
        <v>0.108</v>
      </c>
      <c r="F9" t="s">
        <v>15</v>
      </c>
      <c r="G9" s="9">
        <f>E9*0.7883</f>
        <v>0.085136</v>
      </c>
    </row>
    <row r="10">
      <c r="A10" t="s" s="8">
        <v>21</v>
      </c>
      <c r="B10" t="s">
        <v>22</v>
      </c>
      <c r="C10" t="s">
        <v>23</v>
      </c>
      <c r="D10" s="4">
        <v>1.25</v>
      </c>
      <c r="E10" s="6">
        <f>D10*$B$2</f>
        <v>1.25</v>
      </c>
      <c r="F10" t="s">
        <v>24</v>
      </c>
      <c r="G10" s="9">
        <f>E10*2.5335</f>
        <v>3.166875</v>
      </c>
    </row>
    <row r="11">
      <c r="A11" t="s" s="8">
        <v>25</v>
      </c>
      <c r="B11" t="s">
        <v>26</v>
      </c>
      <c r="C11" t="s">
        <v>27</v>
      </c>
      <c r="D11" s="4">
        <v>28</v>
      </c>
      <c r="E11" s="6">
        <f>D11*$B$2</f>
        <v>28</v>
      </c>
      <c r="F11" t="s">
        <v>3</v>
      </c>
      <c r="G11" s="9">
        <f>E11*0.27</f>
        <v>7.56</v>
      </c>
    </row>
    <row r="12">
      <c r="A12" t="s" s="8">
        <v>28</v>
      </c>
      <c r="B12" t="s">
        <v>29</v>
      </c>
      <c r="C12" t="s">
        <v>30</v>
      </c>
      <c r="D12" s="4">
        <v>0.2</v>
      </c>
      <c r="E12" s="6">
        <f>D12*$B$2</f>
        <v>0.2</v>
      </c>
      <c r="F12" t="s">
        <v>24</v>
      </c>
      <c r="G12" s="9">
        <f>E12*13.2127</f>
        <v>2.64254</v>
      </c>
    </row>
    <row r="13">
      <c r="A13" t="s" s="8">
        <v>31</v>
      </c>
      <c r="B13" t="s">
        <v>32</v>
      </c>
      <c r="C13" t="s">
        <v>33</v>
      </c>
      <c r="D13" s="4">
        <v>0.132</v>
      </c>
      <c r="E13" s="6">
        <f>D13*$B$2</f>
        <v>0.132</v>
      </c>
      <c r="F13" t="s">
        <v>15</v>
      </c>
      <c r="G13" s="9">
        <f>E13*5.6396</f>
        <v>0.744427</v>
      </c>
    </row>
    <row r="14">
      <c r="A14" t="s" s="8">
        <v>34</v>
      </c>
      <c r="B14" t="s">
        <v>35</v>
      </c>
      <c r="C14" t="s">
        <v>36</v>
      </c>
      <c r="D14" s="4">
        <v>3</v>
      </c>
      <c r="E14" s="6">
        <f>D14*$B$2</f>
        <v>3</v>
      </c>
      <c r="F14" t="s">
        <v>3</v>
      </c>
      <c r="G14" s="9">
        <f>E14*0.0632128</f>
        <v>0.189638</v>
      </c>
    </row>
    <row r="15">
      <c r="A15" t="s" s="8">
        <v>37</v>
      </c>
      <c r="B15" t="s">
        <v>38</v>
      </c>
      <c r="C15" t="s">
        <v>39</v>
      </c>
      <c r="D15" s="4">
        <v>0.4</v>
      </c>
      <c r="E15" s="6">
        <f>D15*$B$2</f>
        <v>0.4</v>
      </c>
      <c r="F15" t="s">
        <v>15</v>
      </c>
      <c r="G15" s="9">
        <f>E15*1.1961</f>
        <v>0.47844</v>
      </c>
    </row>
    <row r="16">
      <c r="A16" t="s" s="8">
        <v>40</v>
      </c>
      <c r="B16" t="s">
        <v>41</v>
      </c>
      <c r="C16" t="s">
        <v>39</v>
      </c>
      <c r="D16" s="4">
        <v>0.6</v>
      </c>
      <c r="E16" s="6">
        <f>D16*$B$2</f>
        <v>0.6</v>
      </c>
      <c r="F16" t="s">
        <v>15</v>
      </c>
      <c r="G16" s="9">
        <f>E16*0.95</f>
        <v>0.57</v>
      </c>
    </row>
    <row r="17">
      <c r="A17"/>
      <c r="B17"/>
      <c r="C17"/>
      <c r="D17"/>
      <c r="E17"/>
      <c r="F17" t="s" s="10">
        <v>42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53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54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55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49</v>
      </c>
      <c r="C2" t="s">
        <v>60</v>
      </c>
      <c r="D2" s="6">
        <f>'Besoins'!$B$2*60</f>
        <v>60</v>
      </c>
      <c r="E2" t="s">
        <v>3</v>
      </c>
    </row>
    <row r="3">
      <c r="A3">
        <v>1</v>
      </c>
      <c r="B3" t="s">
        <v>61</v>
      </c>
      <c r="C3" t="s">
        <v>60</v>
      </c>
      <c r="D3" s="6">
        <f>'Besoins'!$B$2*1</f>
        <v>1</v>
      </c>
      <c r="E3" t="s">
        <v>3</v>
      </c>
    </row>
    <row r="4">
      <c r="A4">
        <v>2</v>
      </c>
      <c r="B4" t="s">
        <v>62</v>
      </c>
      <c r="C4" t="s">
        <v>60</v>
      </c>
      <c r="D4" s="6">
        <f>'Besoins'!$B$2*3</f>
        <v>3</v>
      </c>
      <c r="E4" t="s">
        <v>3</v>
      </c>
    </row>
    <row r="5">
      <c r="A5">
        <v>3</v>
      </c>
      <c r="B5" t="s">
        <v>63</v>
      </c>
      <c r="C5" t="s">
        <v>60</v>
      </c>
      <c r="D5" s="6">
        <f>'Besoins'!$B$2*1.98</f>
        <v>1.98</v>
      </c>
      <c r="E5" t="s">
        <v>15</v>
      </c>
    </row>
    <row r="6">
      <c r="A6">
        <v>4</v>
      </c>
      <c r="B6" t="s">
        <v>64</v>
      </c>
      <c r="C6" t="s">
        <v>65</v>
      </c>
      <c r="D6" s="6">
        <f>'Besoins'!$B$2*18</f>
        <v>18</v>
      </c>
      <c r="E6" t="s">
        <v>3</v>
      </c>
    </row>
    <row r="7">
      <c r="A7">
        <v>4</v>
      </c>
      <c r="B7" t="s">
        <v>66</v>
      </c>
      <c r="C7" t="s">
        <v>67</v>
      </c>
      <c r="D7" s="6">
        <f>'Besoins'!$B$2*0.45</f>
        <v>0.45</v>
      </c>
      <c r="E7" t="s">
        <v>15</v>
      </c>
    </row>
    <row r="8">
      <c r="A8">
        <v>4</v>
      </c>
      <c r="B8" t="s">
        <v>68</v>
      </c>
      <c r="C8" t="s">
        <v>67</v>
      </c>
      <c r="D8" s="6">
        <f>'Besoins'!$B$2*0.27</f>
        <v>0.27</v>
      </c>
      <c r="E8" t="s">
        <v>15</v>
      </c>
    </row>
    <row r="9">
      <c r="A9">
        <v>4</v>
      </c>
      <c r="B9" t="s">
        <v>69</v>
      </c>
      <c r="C9" t="s">
        <v>67</v>
      </c>
      <c r="D9" s="6">
        <f>'Besoins'!$B$2*0.108</f>
        <v>0.108</v>
      </c>
      <c r="E9" t="s">
        <v>15</v>
      </c>
    </row>
    <row r="10">
      <c r="A10">
        <v>4</v>
      </c>
      <c r="B10" t="s">
        <v>70</v>
      </c>
      <c r="C10" t="s">
        <v>67</v>
      </c>
      <c r="D10" s="6">
        <f>'Besoins'!$B$2*0.072</f>
        <v>0.072</v>
      </c>
      <c r="E10" t="s">
        <v>15</v>
      </c>
    </row>
    <row r="11">
      <c r="A11">
        <v>3</v>
      </c>
      <c r="B11" t="s">
        <v>71</v>
      </c>
      <c r="C11" t="s">
        <v>67</v>
      </c>
      <c r="D11" s="6">
        <f>'Besoins'!$B$2*3</f>
        <v>3</v>
      </c>
      <c r="E11" t="s">
        <v>3</v>
      </c>
    </row>
    <row r="12">
      <c r="A12">
        <v>2</v>
      </c>
      <c r="B12" t="s">
        <v>72</v>
      </c>
      <c r="C12" t="s">
        <v>60</v>
      </c>
      <c r="D12" s="6">
        <f>'Besoins'!$B$2*0.6</f>
        <v>0.6</v>
      </c>
      <c r="E12" t="s">
        <v>24</v>
      </c>
    </row>
    <row r="13">
      <c r="A13">
        <v>3</v>
      </c>
      <c r="B13" t="s">
        <v>73</v>
      </c>
      <c r="C13" t="s">
        <v>67</v>
      </c>
      <c r="D13" s="6">
        <f>'Besoins'!$B$2*0.2</f>
        <v>0.2</v>
      </c>
      <c r="E13" t="s">
        <v>24</v>
      </c>
    </row>
    <row r="14">
      <c r="A14">
        <v>3</v>
      </c>
      <c r="B14" t="s">
        <v>74</v>
      </c>
      <c r="C14" t="s">
        <v>60</v>
      </c>
      <c r="D14" s="6">
        <f>'Besoins'!$B$2*0.4</f>
        <v>0.4</v>
      </c>
      <c r="E14" t="s">
        <v>24</v>
      </c>
    </row>
    <row r="15">
      <c r="A15">
        <v>4</v>
      </c>
      <c r="B15" t="s">
        <v>75</v>
      </c>
      <c r="C15" t="s">
        <v>67</v>
      </c>
      <c r="D15" s="6">
        <f>'Besoins'!$B$2*0.4</f>
        <v>0.4</v>
      </c>
      <c r="E15" t="s">
        <v>15</v>
      </c>
    </row>
    <row r="16">
      <c r="A16">
        <v>2</v>
      </c>
      <c r="B16" t="s">
        <v>76</v>
      </c>
      <c r="C16" t="s">
        <v>60</v>
      </c>
      <c r="D16" s="6">
        <f>'Besoins'!$B$2*2.6</f>
        <v>2.6</v>
      </c>
      <c r="E16" t="s">
        <v>15</v>
      </c>
    </row>
    <row r="17">
      <c r="A17">
        <v>3</v>
      </c>
      <c r="B17" t="s">
        <v>77</v>
      </c>
      <c r="C17" t="s">
        <v>67</v>
      </c>
      <c r="D17" s="6">
        <f>'Besoins'!$B$2*1.25</f>
        <v>1.25</v>
      </c>
      <c r="E17" t="s">
        <v>24</v>
      </c>
    </row>
    <row r="18">
      <c r="A18">
        <v>3</v>
      </c>
      <c r="B18" t="s">
        <v>78</v>
      </c>
      <c r="C18" t="s">
        <v>65</v>
      </c>
      <c r="D18" s="6">
        <f>'Besoins'!$B$2*10</f>
        <v>10</v>
      </c>
      <c r="E18" t="s">
        <v>3</v>
      </c>
    </row>
    <row r="19">
      <c r="A19">
        <v>3</v>
      </c>
      <c r="B19" t="s">
        <v>79</v>
      </c>
      <c r="C19" t="s">
        <v>67</v>
      </c>
      <c r="D19" s="6">
        <f>'Besoins'!$B$2*0.65</f>
        <v>0.65</v>
      </c>
      <c r="E19" t="s">
        <v>15</v>
      </c>
    </row>
    <row r="20">
      <c r="A20">
        <v>3</v>
      </c>
      <c r="B20" t="s">
        <v>80</v>
      </c>
      <c r="C20" t="s">
        <v>65</v>
      </c>
      <c r="D20" s="6">
        <f>'Besoins'!$B$2*10</f>
        <v>10</v>
      </c>
      <c r="E20" t="s">
        <v>3</v>
      </c>
    </row>
    <row r="21">
      <c r="A21">
        <v>3</v>
      </c>
      <c r="B21" t="s">
        <v>81</v>
      </c>
      <c r="C21" t="s">
        <v>67</v>
      </c>
      <c r="D21" s="6">
        <f>'Besoins'!$B$2*0.15</f>
        <v>0.15</v>
      </c>
      <c r="E21" t="s">
        <v>15</v>
      </c>
    </row>
    <row r="22">
      <c r="A22">
        <v>2</v>
      </c>
      <c r="B22" t="s">
        <v>82</v>
      </c>
      <c r="C22" t="s">
        <v>67</v>
      </c>
      <c r="D22" s="6">
        <f>'Besoins'!$B$2*0.06</f>
        <v>0.06</v>
      </c>
      <c r="E2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83</v>
      </c>
      <c r="B1"/>
      <c r="C1"/>
      <c r="D1"/>
    </row>
    <row r="2">
      <c r="A2" t="str" s="13">
        <f>"00000334 · PAT.INDIVIDUELS · référence : "&amp;Besoins!B3&amp;" "&amp;Besoins!C3&amp;" · multiplicateur réglable sur la feuille ""Besoins"""</f>
        <v>00000334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90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91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2026-08-01T05:11:21Z</dcterms:created>
  <dc:title>GATEAU AU   CHOCOLAT BLANC (POR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2026-08-01T05:11:21Z</dcterms:modified>
  <cp:revision>1</cp:revision>
</cp:coreProperties>
</file>