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<sst xmlns="http://schemas.openxmlformats.org/spreadsheetml/2006/main" count="81" uniqueCount="81">
  <si>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</si>
  <si>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</si>
  <si>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</si>
  <si>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</si>
  <si>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</si>
  <si>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</si>
  <si>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</si>
  <si>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</si>
  <si>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</si>
  <si>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</si>
  <si>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</si>
  <si>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</si>
  <si>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</si>
  <si>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</si>
  <si>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</si>
  <si>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</si>
  <si>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</si>
  <si>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</si>
  <si>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</si>
  <si>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</si>
  <si>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</si>
  <si>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</si>
  <si>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</si>
  <si>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</si>
  <si>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</si>
  <si>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</si>
  <si>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</si>
  <si>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</si>
  <si>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</si>
  <si>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</si>
  <si>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</si>
  <si>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</si>
  <si>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</si>
  <si>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</si>
  <si>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</si>
  <si>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</si>
  <si>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</si>
  <si>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</si>
  <si>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PARIS-BREST (mini,vide)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</si>
  <si>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</si>
  <si>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</si>
  <si>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</si>
  <si>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</si>
  <si>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</si>
  <si>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</si>
  <si>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</si>
  <si>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</si>
  <si>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</si>
  <si>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</si>
  <si>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</si>
  <si>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</si>
  <si>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</si>
  <si>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</si>
  <si>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</si>
  <si>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</si>
  <si>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</si>
  <si>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Niveau</t>
  </si>
  <si>
    <t>Composant</t>
  </si>
  <si>
    <t>Type</t>
  </si>
  <si>
    <t>Quantité (× multiplicateur, voir feuille Besoins)</t>
  </si>
  <si>
    <t>recette</t>
  </si>
  <si>
    <t xml:space="preserve">    ↳ PÂTE À CHOUX (B)</t>
  </si>
  <si>
    <t xml:space="preserve">        ↳ EAU</t>
  </si>
  <si>
    <t>matiere</t>
  </si>
  <si>
    <t xml:space="preserve">        ↳ SEL</t>
  </si>
  <si>
    <t xml:space="preserve">        ↳ SUCRE (S2)</t>
  </si>
  <si>
    <t xml:space="preserve">        ↳ BEURRE</t>
  </si>
  <si>
    <t xml:space="preserve">        ↳ FARINE (FLEUR DE FROMENT)</t>
  </si>
  <si>
    <t xml:space="preserve">        ↳ OEUF (P) (conv.)</t>
  </si>
  <si>
    <t>conversion</t>
  </si>
  <si>
    <t>Fiche technique — PARIS-BREST (mini,vide)</t>
  </si>
  <si>
    <t>PARIS-BREST (mini,vide)  00000293</t>
  </si>
  <si>
    <t>↳ PÂTE À CHOUX (B)  00000343</t>
  </si>
  <si>
    <t>1.</t>
  </si>
  <si>
    <t>2.</t>
  </si>
  <si>
    <t>3.</t>
  </si>
  <si>
    <t>4.</t>
  </si>
  <si>
    <t>5.</t>
  </si>
  <si>
    <t xml:space="preserve">    OEUF (P) (conv.)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</si>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</sst>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0.193</v>
      </c>
      <c r="C3" t="s" s="5">
        <v>3</v>
      </c>
      <c r="D3"/>
      <c r="E3"/>
      <c r="F3"/>
    </row>
    <row r="4">
      <c r="A4" t="s">
        <v>4</v>
      </c>
      <c r="B4" s="6">
        <f>$B$2*B3</f>
        <v>0.193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0.04</v>
      </c>
      <c r="E7" s="6">
        <f>D7*$B$2</f>
        <v>0.04</v>
      </c>
      <c r="F7" t="s">
        <v>15</v>
      </c>
      <c r="G7" s="9">
        <f>E7*0.022064</f>
        <v>0.000883</v>
      </c>
    </row>
    <row r="8">
      <c r="A8" t="s" s="8">
        <v>16</v>
      </c>
      <c r="B8" t="s">
        <v>17</v>
      </c>
      <c r="C8" t="s">
        <v>18</v>
      </c>
      <c r="D8" s="4">
        <v>0.03</v>
      </c>
      <c r="E8" s="6">
        <f>D8*$B$2</f>
        <v>0.03</v>
      </c>
      <c r="F8" t="s">
        <v>15</v>
      </c>
      <c r="G8" s="9">
        <f>E8*3.9514</f>
        <v>0.118542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3</v>
      </c>
      <c r="G9" s="9">
        <f>E9*0.27</f>
        <v>0.27</v>
      </c>
    </row>
    <row r="10">
      <c r="A10" t="s" s="8">
        <v>22</v>
      </c>
      <c r="B10" t="s">
        <v>23</v>
      </c>
      <c r="C10" t="s">
        <v>24</v>
      </c>
      <c r="D10" s="4">
        <v>0.065</v>
      </c>
      <c r="E10" s="6">
        <f>D10*$B$2</f>
        <v>0.065</v>
      </c>
      <c r="F10" t="s">
        <v>25</v>
      </c>
      <c r="G10" s="9">
        <f>E10*0.003</f>
        <v>0.000195</v>
      </c>
    </row>
    <row r="11">
      <c r="A11" t="s" s="8">
        <v>26</v>
      </c>
      <c r="B11" t="s">
        <v>27</v>
      </c>
      <c r="C11" t="s">
        <v>24</v>
      </c>
      <c r="D11" s="4">
        <v>0.001</v>
      </c>
      <c r="E11" s="6">
        <f>D11*$B$2</f>
        <v>0.001</v>
      </c>
      <c r="F11" t="s">
        <v>15</v>
      </c>
      <c r="G11" s="9">
        <f>E11*0.186416</f>
        <v>0.000186</v>
      </c>
    </row>
    <row r="12">
      <c r="A12" t="s" s="8">
        <v>28</v>
      </c>
      <c r="B12" t="s">
        <v>29</v>
      </c>
      <c r="C12" t="s">
        <v>30</v>
      </c>
      <c r="D12" s="4">
        <v>0.002</v>
      </c>
      <c r="E12" s="6">
        <f>D12*$B$2</f>
        <v>0.002</v>
      </c>
      <c r="F12" t="s">
        <v>15</v>
      </c>
      <c r="G12" s="9">
        <f>E12*0.95</f>
        <v>0.0019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>
        <v>1</v>
      </c>
      <c r="C3" t="s">
        <v>40</v>
      </c>
      <c r="D3" t="s" s="12">
        <v>41</v>
      </c>
      <c r="E3" t="s" s="12">
        <v>42</v>
      </c>
      <c r="F3"/>
    </row>
    <row r="4">
      <c r="A4" t="s">
        <v>39</v>
      </c>
      <c r="B4">
        <v>2</v>
      </c>
      <c r="C4" t="s">
        <v>43</v>
      </c>
      <c r="D4" t="s" s="12">
        <v>44</v>
      </c>
      <c r="E4" t="s" s="12">
        <v>45</v>
      </c>
      <c r="F4"/>
    </row>
    <row r="5">
      <c r="A5" t="s">
        <v>39</v>
      </c>
      <c r="B5">
        <v>3</v>
      </c>
      <c r="C5" t="s">
        <v>46</v>
      </c>
      <c r="D5" t="s" s="12">
        <v>47</v>
      </c>
      <c r="E5" t="s" s="12">
        <v>48</v>
      </c>
      <c r="F5"/>
    </row>
    <row r="6">
      <c r="A6" t="s">
        <v>39</v>
      </c>
      <c r="B6">
        <v>4</v>
      </c>
      <c r="C6" t="s">
        <v>49</v>
      </c>
      <c r="D6" t="s" s="12">
        <v>50</v>
      </c>
      <c r="E6" t="s" s="12">
        <v>51</v>
      </c>
      <c r="F6"/>
    </row>
    <row r="7">
      <c r="A7" t="s">
        <v>39</v>
      </c>
      <c r="B7">
        <v>5</v>
      </c>
      <c r="C7" t="s">
        <v>52</v>
      </c>
      <c r="D7" t="s" s="12">
        <v>53</v>
      </c>
      <c r="E7" t="s" s="12">
        <v>54</v>
      </c>
      <c r="F7"/>
    </row>
    <row r="8">
      <c r="A8" t="s">
        <v>39</v>
      </c>
      <c r="B8">
        <v>6</v>
      </c>
      <c r="C8" t="s">
        <v>46</v>
      </c>
      <c r="D8" t="s" s="12">
        <v>55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56</v>
      </c>
      <c r="B1" t="s" s="7">
        <v>57</v>
      </c>
      <c r="C1" t="s" s="7">
        <v>58</v>
      </c>
      <c r="D1" t="s" s="7">
        <v>59</v>
      </c>
      <c r="E1" t="s" s="7">
        <v>10</v>
      </c>
    </row>
    <row r="2">
      <c r="A2">
        <v>0</v>
      </c>
      <c r="B2" t="s">
        <v>38</v>
      </c>
      <c r="C2" t="s">
        <v>60</v>
      </c>
      <c r="D2" s="6">
        <f>'Besoins'!$B$2*0.193</f>
        <v>0.193</v>
      </c>
      <c r="E2" t="s">
        <v>3</v>
      </c>
    </row>
    <row r="3">
      <c r="A3">
        <v>1</v>
      </c>
      <c r="B3" t="s">
        <v>61</v>
      </c>
      <c r="C3" t="s">
        <v>60</v>
      </c>
      <c r="D3" s="6">
        <f>'Besoins'!$B$2*0.193</f>
        <v>0.193</v>
      </c>
      <c r="E3" t="s">
        <v>15</v>
      </c>
    </row>
    <row r="4">
      <c r="A4">
        <v>2</v>
      </c>
      <c r="B4" t="s">
        <v>62</v>
      </c>
      <c r="C4" t="s">
        <v>63</v>
      </c>
      <c r="D4" s="6">
        <f>'Besoins'!$B$2*0.065</f>
        <v>0.065</v>
      </c>
      <c r="E4" t="s">
        <v>25</v>
      </c>
    </row>
    <row r="5">
      <c r="A5">
        <v>2</v>
      </c>
      <c r="B5" t="s">
        <v>64</v>
      </c>
      <c r="C5" t="s">
        <v>63</v>
      </c>
      <c r="D5" s="6">
        <f>'Besoins'!$B$2*0.001</f>
        <v>0.001</v>
      </c>
      <c r="E5" t="s">
        <v>15</v>
      </c>
    </row>
    <row r="6">
      <c r="A6">
        <v>2</v>
      </c>
      <c r="B6" t="s">
        <v>65</v>
      </c>
      <c r="C6" t="s">
        <v>63</v>
      </c>
      <c r="D6" s="6">
        <f>'Besoins'!$B$2*0.002</f>
        <v>0.002</v>
      </c>
      <c r="E6" t="s">
        <v>15</v>
      </c>
    </row>
    <row r="7">
      <c r="A7">
        <v>2</v>
      </c>
      <c r="B7" t="s">
        <v>66</v>
      </c>
      <c r="C7" t="s">
        <v>63</v>
      </c>
      <c r="D7" s="6">
        <f>'Besoins'!$B$2*0.03</f>
        <v>0.03</v>
      </c>
      <c r="E7" t="s">
        <v>15</v>
      </c>
    </row>
    <row r="8">
      <c r="A8">
        <v>2</v>
      </c>
      <c r="B8" t="s">
        <v>67</v>
      </c>
      <c r="C8" t="s">
        <v>63</v>
      </c>
      <c r="D8" s="6">
        <f>'Besoins'!$B$2*0.04</f>
        <v>0.04</v>
      </c>
      <c r="E8" t="s">
        <v>15</v>
      </c>
    </row>
    <row r="9">
      <c r="A9">
        <v>2</v>
      </c>
      <c r="B9" t="s">
        <v>68</v>
      </c>
      <c r="C9" t="s">
        <v>69</v>
      </c>
      <c r="D9" s="6">
        <f>'Besoins'!$B$2*1</f>
        <v>1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70</v>
      </c>
      <c r="B1"/>
      <c r="C1"/>
      <c r="D1"/>
    </row>
    <row r="2">
      <c r="A2" t="str" s="13">
        <f>"00000293 · PAT.CREAMS.APPAREILS · référence : "&amp;Besoins!B3&amp;" "&amp;Besoins!C3&amp;" · multiplicateur réglable sur la feuille ""Besoins"""</f>
        <v>00000293 · PAT.CREAMS.APPAREILS · référence : 0,193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72</v>
      </c>
      <c r="B7"/>
      <c r="C7"/>
      <c r="D7"/>
    </row>
    <row r="8">
      <c r="A8" t="s" s="16">
        <v>73</v>
      </c>
      <c r="B8" t="str" s="12">
        <f>"[TAMISER] "&amp;Procedure!D3</f>
        <v>[TAMISER] farine T55 avant toutes étapes</v>
      </c>
      <c r="C8"/>
      <c r="D8"/>
    </row>
    <row r="9">
      <c r="A9"/>
      <c r="B9" t="str">
        <f>Besoins!B7</f>
        <v>FARINE (FLEUR DE FROMENT)</v>
      </c>
      <c r="C9" s="6">
        <f>Besoins!E7</f>
        <v>0.04</v>
      </c>
      <c r="D9" t="str">
        <f>Besoins!F7</f>
        <v>kg</v>
      </c>
    </row>
    <row r="10">
      <c r="A10"/>
      <c r="B10" t="str" s="15">
        <f>"ℹ "&amp;Procedure!E3</f>
        <v>ℹ</v>
      </c>
      <c r="C10"/>
      <c r="D10"/>
    </row>
    <row r="11">
      <c r="A11" t="s" s="16">
        <v>74</v>
      </c>
      <c r="B11" t="str" s="12">
        <f>"[BOUILLIR] "&amp;Procedure!D4</f>
        <v>[BOUILLIR] Si bassine du bateur inox direct sur feu vif avec la feuille ou spatule</v>
      </c>
      <c r="C11"/>
      <c r="D11"/>
    </row>
    <row r="12">
      <c r="A12"/>
      <c r="B12" t="str">
        <f>Besoins!B10</f>
        <v>EAU</v>
      </c>
      <c r="C12" s="6">
        <f>Besoins!E10</f>
        <v>0.065</v>
      </c>
      <c r="D12" t="str">
        <f>Besoins!F10</f>
        <v>lt</v>
      </c>
    </row>
    <row r="13">
      <c r="A13"/>
      <c r="B13" t="str">
        <f>Besoins!B11</f>
        <v>SEL</v>
      </c>
      <c r="C13" s="6">
        <f>Besoins!E11</f>
        <v>0.001</v>
      </c>
      <c r="D13" t="str">
        <f>Besoins!F11</f>
        <v>kg</v>
      </c>
    </row>
    <row r="14">
      <c r="A14"/>
      <c r="B14" t="str">
        <f>Besoins!B12</f>
        <v>SUCRE (S2)</v>
      </c>
      <c r="C14" s="6">
        <f>Besoins!E12</f>
        <v>0.002</v>
      </c>
      <c r="D14" t="str">
        <f>Besoins!F12</f>
        <v>kg</v>
      </c>
    </row>
    <row r="15">
      <c r="A15"/>
      <c r="B15" t="str">
        <f>Besoins!B8</f>
        <v>BEURRE</v>
      </c>
      <c r="C15" s="6">
        <f>Besoins!E8</f>
        <v>0.03</v>
      </c>
      <c r="D15" t="str">
        <f>Besoins!F8</f>
        <v>kg</v>
      </c>
    </row>
    <row r="16">
      <c r="A16"/>
      <c r="B16" t="str" s="15">
        <f>"ℹ "&amp;Procedure!E4</f>
        <v>ℹ</v>
      </c>
      <c r="C16"/>
      <c r="D16"/>
    </row>
    <row r="17">
      <c r="A17" t="s" s="16">
        <v>75</v>
      </c>
      <c r="B17" t="str" s="12">
        <f>"[MÉLANGER] "&amp;Procedure!D5</f>
        <v>[MÉLANGER] La farine dans le liquide</v>
      </c>
      <c r="C17"/>
      <c r="D17"/>
    </row>
    <row r="18">
      <c r="A18"/>
      <c r="B18" t="str" s="15">
        <f>"ℹ "&amp;Procedure!E5</f>
        <v>ℹ</v>
      </c>
      <c r="C18"/>
      <c r="D18"/>
    </row>
    <row r="19">
      <c r="A19" t="s" s="16">
        <v>76</v>
      </c>
      <c r="B19" t="str" s="12">
        <f>"[DESSÉCHER] "&amp;Procedure!D6</f>
        <v>[DESSÉCHER] La panade à la spatule</v>
      </c>
      <c r="C19"/>
      <c r="D19"/>
    </row>
    <row r="20">
      <c r="A20"/>
      <c r="B20" t="str" s="15">
        <f>"ℹ "&amp;Procedure!E6</f>
        <v>ℹ</v>
      </c>
      <c r="C20"/>
      <c r="D20"/>
    </row>
    <row r="21">
      <c r="A21" t="s" s="16">
        <v>77</v>
      </c>
      <c r="B21" t="str" s="12">
        <f>"[INCORPORER] "&amp;Procedure!D7</f>
        <v>[INCORPORER] Les œufs entiers un à un</v>
      </c>
      <c r="C21"/>
      <c r="D21"/>
    </row>
    <row r="22">
      <c r="A22"/>
      <c r="B22" t="s">
        <v>78</v>
      </c>
      <c r="C22" s="6">
        <f>'Besoins'!$B$2*1</f>
        <v>1</v>
      </c>
      <c r="D22" t="s">
        <v>3</v>
      </c>
    </row>
    <row r="23">
      <c r="A23"/>
      <c r="B23" t="str" s="15">
        <f>"ℹ "&amp;Procedure!E7</f>
        <v>ℹ</v>
      </c>
      <c r="C23"/>
      <c r="D23"/>
    </row>
    <row r="24">
      <c r="A24" t="s" s="16">
        <v>79</v>
      </c>
      <c r="B24" t="str" s="12">
        <f>"[MÉLANGER] "&amp;Procedure!D8</f>
        <v>[MÉLANGER] Mélanger jusqu'au lissage complet et homogénéisations de la pâte , mettre de coté avec un linge humide jusqu'au dressage</v>
      </c>
      <c r="C24"/>
      <c r="D24"/>
    </row>
    <row r="25">
      <c r="A25"/>
      <c r="B25"/>
      <c r="C25"/>
      <c r="D25"/>
    </row>
    <row r="26">
      <c r="A26" t="s" s="17">
        <v>80</v>
      </c>
      <c r="B26"/>
      <c r="C26"/>
      <c r="D26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B10:D10"/>
    <mergeCell ref="B11:D11"/>
    <mergeCell ref="B16:D16"/>
    <mergeCell ref="B17:D17"/>
    <mergeCell ref="B18:D18"/>
    <mergeCell ref="B19:D19"/>
    <mergeCell ref="B20:D20"/>
    <mergeCell ref="B21:D21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2026-08-01T07:32:27Z</dcterms:created>
  <dc:title>PARIS-BREST (mini,vide)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2026-08-01T07:32:27Z</dcterms:modified>
  <cp:revision>1</cp:revision>
</cp:coreProperties>
</file>