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<sst xmlns="http://schemas.openxmlformats.org/spreadsheetml/2006/main" count="100" uniqueCount="100">
  <si>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</si>
  <si>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</si>
  <si>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</si>
  <si>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</si>
  <si>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</si>
  <si>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</si>
  <si>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</si>
  <si>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</si>
  <si>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</si>
  <si>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</si>
  <si>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</si>
  <si>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</si>
  <si>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</si>
  <si>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</si>
  <si>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</si>
  <si>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</si>
  <si>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</si>
  <si>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</si>
  <si>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</si>
  <si>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</si>
  <si>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</si>
  <si>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</si>
  <si>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</si>
  <si>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</si>
  <si>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</si>
  <si>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</si>
  <si>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</si>
  <si>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</si>
  <si>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</si>
  <si>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</si>
  <si>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</si>
  <si>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</si>
  <si>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</si>
  <si>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</si>
  <si>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</si>
  <si>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</si>
  <si>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</si>
  <si>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</si>
  <si>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</si>
  <si>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</si>
  <si>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</si>
  <si>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NID DE PÂQUES PRALINÉ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</si>
  <si>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</si>
  <si>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</si>
  <si>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</si>
  <si>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</si>
  <si>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</si>
  <si>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</si>
  <si>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</si>
  <si>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</si>
  <si>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</si>
  <si>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</si>
  <si>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</si>
  <si>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</si>
  <si>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</si>
  <si>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</si>
  <si>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</si>
  <si>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</si>
  <si>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</si>
  <si>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</si>
  <si>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</si>
  <si>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</si>
  <si>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</si>
  <si>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</si>
  <si>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</si>
  <si>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</si>
  <si>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</si>
  <si>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</si>
  <si>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PRALINé</t>
  </si>
  <si>
    <t xml:space="preserve">        ↳ PARIS-BREST (mini,vide)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</si>
  <si>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</si>
  <si>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</si>
  <si>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</si>
  <si>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</si>
  <si>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</si>
  <si>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</si>
  <si>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</si>
  <si>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</si>
  <si>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</si>
  <si>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AU BEURRE PRALINÉ</t>
  </si>
  <si>
    <t xml:space="preserve">            ↳ CRÈME AU BEURRE</t>
  </si>
  <si>
    <t xml:space="preserve">            ↳ PaTE  praline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</si>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</sst>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E7*3.8795</f>
        <v>0.15518</v>
      </c>
    </row>
    <row r="8">
      <c r="A8" t="s" s="8">
        <v>16</v>
      </c>
      <c r="B8" t="s">
        <v>17</v>
      </c>
      <c r="C8" t="s">
        <v>18</v>
      </c>
      <c r="D8" s="4">
        <v>2.487047</v>
      </c>
      <c r="E8" s="6">
        <f>D8*$B$2</f>
        <v>2.487047</v>
      </c>
      <c r="F8" t="s">
        <v>15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15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28</v>
      </c>
      <c r="G11" s="9">
        <f>E11*0.0029999998</f>
        <v>0.012274</v>
      </c>
    </row>
    <row r="12">
      <c r="A12" t="s" s="8">
        <v>29</v>
      </c>
      <c r="B12" t="s">
        <v>30</v>
      </c>
      <c r="C12" t="s">
        <v>27</v>
      </c>
      <c r="D12" s="4">
        <v>0.062176</v>
      </c>
      <c r="E12" s="6">
        <f>D12*$B$2</f>
        <v>0.062176</v>
      </c>
      <c r="F12" t="s">
        <v>15</v>
      </c>
      <c r="G12" s="9">
        <f>E12*0.1864164971</f>
        <v>0.011591</v>
      </c>
    </row>
    <row r="13">
      <c r="A13" t="s" s="8">
        <v>31</v>
      </c>
      <c r="B13" t="s">
        <v>32</v>
      </c>
      <c r="C13" t="s">
        <v>33</v>
      </c>
      <c r="D13" s="4">
        <v>0.324352</v>
      </c>
      <c r="E13" s="6">
        <f>D13*$B$2</f>
        <v>0.324352</v>
      </c>
      <c r="F13" t="s">
        <v>15</v>
      </c>
      <c r="G13" s="9">
        <f>E13*0.9500009712</f>
        <v>0.308135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>
        <v>1</v>
      </c>
      <c r="C5" t="s">
        <v>45</v>
      </c>
      <c r="D5" t="s" s="12">
        <v>46</v>
      </c>
      <c r="E5" t="s" s="12">
        <v>47</v>
      </c>
      <c r="F5"/>
    </row>
    <row r="6">
      <c r="A6" t="s">
        <v>44</v>
      </c>
      <c r="B6">
        <v>2</v>
      </c>
      <c r="C6" t="s">
        <v>48</v>
      </c>
      <c r="D6" t="s" s="12">
        <v>49</v>
      </c>
      <c r="E6" t="s" s="12">
        <v>50</v>
      </c>
      <c r="F6"/>
    </row>
    <row r="7">
      <c r="A7" t="s">
        <v>44</v>
      </c>
      <c r="B7">
        <v>3</v>
      </c>
      <c r="C7" t="s">
        <v>51</v>
      </c>
      <c r="D7" t="s" s="12">
        <v>52</v>
      </c>
      <c r="E7" t="s" s="12">
        <v>53</v>
      </c>
      <c r="F7"/>
    </row>
    <row r="8">
      <c r="A8" t="s">
        <v>44</v>
      </c>
      <c r="B8">
        <v>4</v>
      </c>
      <c r="C8" t="s">
        <v>54</v>
      </c>
      <c r="D8" t="s" s="12">
        <v>55</v>
      </c>
      <c r="E8" t="s" s="12">
        <v>56</v>
      </c>
      <c r="F8"/>
    </row>
    <row r="9">
      <c r="A9" t="s">
        <v>44</v>
      </c>
      <c r="B9">
        <v>5</v>
      </c>
      <c r="C9" t="s">
        <v>57</v>
      </c>
      <c r="D9" t="s" s="12">
        <v>58</v>
      </c>
      <c r="E9" t="s" s="12">
        <v>59</v>
      </c>
      <c r="F9"/>
    </row>
    <row r="10">
      <c r="A10" t="s">
        <v>44</v>
      </c>
      <c r="B10">
        <v>6</v>
      </c>
      <c r="C10" t="s">
        <v>51</v>
      </c>
      <c r="D10" t="s" s="12">
        <v>60</v>
      </c>
      <c r="E10" t="s" s="12"/>
      <c r="F10"/>
    </row>
    <row r="11">
      <c r="A11" t="s">
        <v>61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41</v>
      </c>
      <c r="C2" t="s">
        <v>67</v>
      </c>
      <c r="D2" s="6">
        <f>'Besoins'!$B$2*12</f>
        <v>12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'Besoins'!$B$2*12</f>
        <v>12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'Besoins'!$B$2*12</f>
        <v>12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'Besoins'!$B$2*12</f>
        <v>12</v>
      </c>
      <c r="E5" t="s">
        <v>15</v>
      </c>
    </row>
    <row r="6">
      <c r="A6">
        <v>4</v>
      </c>
      <c r="B6" t="s">
        <v>71</v>
      </c>
      <c r="C6" t="s">
        <v>72</v>
      </c>
      <c r="D6" s="6">
        <f>'Besoins'!$B$2*4.0414507772</f>
        <v>4.041451</v>
      </c>
      <c r="E6" t="s">
        <v>28</v>
      </c>
    </row>
    <row r="7">
      <c r="A7">
        <v>4</v>
      </c>
      <c r="B7" t="s">
        <v>73</v>
      </c>
      <c r="C7" t="s">
        <v>72</v>
      </c>
      <c r="D7" s="6">
        <f>'Besoins'!$B$2*0.0621761658</f>
        <v>0.062176</v>
      </c>
      <c r="E7" t="s">
        <v>15</v>
      </c>
    </row>
    <row r="8">
      <c r="A8">
        <v>4</v>
      </c>
      <c r="B8" t="s">
        <v>74</v>
      </c>
      <c r="C8" t="s">
        <v>72</v>
      </c>
      <c r="D8" s="6">
        <f>'Besoins'!$B$2*0.1243523316</f>
        <v>0.124352</v>
      </c>
      <c r="E8" t="s">
        <v>15</v>
      </c>
    </row>
    <row r="9">
      <c r="A9">
        <v>4</v>
      </c>
      <c r="B9" t="s">
        <v>75</v>
      </c>
      <c r="C9" t="s">
        <v>72</v>
      </c>
      <c r="D9" s="6">
        <f>'Besoins'!$B$2*1.8652849741</f>
        <v>1.865285</v>
      </c>
      <c r="E9" t="s">
        <v>15</v>
      </c>
    </row>
    <row r="10">
      <c r="A10">
        <v>4</v>
      </c>
      <c r="B10" t="s">
        <v>76</v>
      </c>
      <c r="C10" t="s">
        <v>72</v>
      </c>
      <c r="D10" s="6">
        <f>'Besoins'!$B$2*2.4870466321</f>
        <v>2.487047</v>
      </c>
      <c r="E10" t="s">
        <v>15</v>
      </c>
    </row>
    <row r="11">
      <c r="A11">
        <v>4</v>
      </c>
      <c r="B11" t="s">
        <v>77</v>
      </c>
      <c r="C11" t="s">
        <v>78</v>
      </c>
      <c r="D11" s="6">
        <f>'Besoins'!$B$2*62.1761658031</f>
        <v>62.176166</v>
      </c>
      <c r="E11" t="s">
        <v>3</v>
      </c>
    </row>
    <row r="12">
      <c r="A12">
        <v>2</v>
      </c>
      <c r="B12" t="s">
        <v>79</v>
      </c>
      <c r="C12" t="s">
        <v>67</v>
      </c>
      <c r="D12" s="6">
        <f>'Besoins'!$B$2*0.64</f>
        <v>0.64</v>
      </c>
      <c r="E12" t="s">
        <v>15</v>
      </c>
    </row>
    <row r="13">
      <c r="A13">
        <v>3</v>
      </c>
      <c r="B13" t="s">
        <v>80</v>
      </c>
      <c r="C13" t="s">
        <v>67</v>
      </c>
      <c r="D13" s="6">
        <f>'Besoins'!$B$2*0.6</f>
        <v>0.6</v>
      </c>
      <c r="E13" t="s">
        <v>15</v>
      </c>
    </row>
    <row r="14">
      <c r="A14">
        <v>4</v>
      </c>
      <c r="B14" t="s">
        <v>74</v>
      </c>
      <c r="C14" t="s">
        <v>72</v>
      </c>
      <c r="D14" s="6">
        <f>'Besoins'!$B$2*0.2</f>
        <v>0.2</v>
      </c>
      <c r="E14" t="s">
        <v>15</v>
      </c>
    </row>
    <row r="15">
      <c r="A15">
        <v>4</v>
      </c>
      <c r="B15" t="s">
        <v>71</v>
      </c>
      <c r="C15" t="s">
        <v>72</v>
      </c>
      <c r="D15" s="6">
        <f>'Besoins'!$B$2*0.05</f>
        <v>0.05</v>
      </c>
      <c r="E15" t="s">
        <v>28</v>
      </c>
    </row>
    <row r="16">
      <c r="A16">
        <v>4</v>
      </c>
      <c r="B16" t="s">
        <v>77</v>
      </c>
      <c r="C16" t="s">
        <v>78</v>
      </c>
      <c r="D16" s="6">
        <f>'Besoins'!$B$2*2</f>
        <v>2</v>
      </c>
      <c r="E16" t="s">
        <v>3</v>
      </c>
    </row>
    <row r="17">
      <c r="A17">
        <v>4</v>
      </c>
      <c r="B17" t="s">
        <v>75</v>
      </c>
      <c r="C17" t="s">
        <v>72</v>
      </c>
      <c r="D17" s="6">
        <f>'Besoins'!$B$2*0.3</f>
        <v>0.3</v>
      </c>
      <c r="E17" t="s">
        <v>15</v>
      </c>
    </row>
    <row r="18">
      <c r="A18">
        <v>3</v>
      </c>
      <c r="B18" t="s">
        <v>81</v>
      </c>
      <c r="C18" t="s">
        <v>72</v>
      </c>
      <c r="D18" s="6">
        <f>'Besoins'!$B$2*0.04</f>
        <v>0.04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 t="s" s="16">
        <v>87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6">
        <f>Besoins!E8</f>
        <v>2.487047</v>
      </c>
      <c r="D15" t="str">
        <f>Besoins!F8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88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">
        <v>89</v>
      </c>
      <c r="C18" s="6">
        <f>'Besoins'!$B$2*4.0414507772</f>
        <v>4.041451</v>
      </c>
      <c r="D18" t="s">
        <v>28</v>
      </c>
    </row>
    <row r="19">
      <c r="A19"/>
      <c r="B19" t="str">
        <f>Besoins!B12</f>
        <v>SEL</v>
      </c>
      <c r="C19" s="6">
        <f>Besoins!E12</f>
        <v>0.062176</v>
      </c>
      <c r="D19" t="str">
        <f>Besoins!F12</f>
        <v>kg</v>
      </c>
    </row>
    <row r="20">
      <c r="A20"/>
      <c r="B20" t="s">
        <v>90</v>
      </c>
      <c r="C20" s="6">
        <f>'Besoins'!$B$2*0.1243523316</f>
        <v>0.124352</v>
      </c>
      <c r="D20" t="s">
        <v>15</v>
      </c>
    </row>
    <row r="21">
      <c r="A21"/>
      <c r="B21" t="s">
        <v>91</v>
      </c>
      <c r="C21" s="6">
        <f>'Besoins'!$B$2*1.8652849741</f>
        <v>1.865285</v>
      </c>
      <c r="D21" t="s">
        <v>15</v>
      </c>
    </row>
    <row r="22">
      <c r="A22"/>
      <c r="B22" t="str" s="15">
        <f>"ℹ "&amp;Procedure!E6</f>
        <v>ℹ</v>
      </c>
      <c r="C22"/>
      <c r="D22"/>
    </row>
    <row r="23">
      <c r="A23" t="s" s="16">
        <v>92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93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94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95</v>
      </c>
      <c r="C28" s="6">
        <f>'Besoins'!$B$2*62.1761658031</f>
        <v>62.176166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96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4">
        <v>98</v>
      </c>
      <c r="B35"/>
      <c r="C35"/>
      <c r="D35"/>
    </row>
    <row r="36">
      <c r="A36"/>
      <c r="B3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7">
        <v>99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