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<sst xmlns="http://schemas.openxmlformats.org/spreadsheetml/2006/main" count="73" uniqueCount="73">
  <si>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</si>
  <si>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</si>
  <si>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</si>
  <si>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</si>
  <si>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</si>
  <si>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</si>
  <si>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</si>
  <si>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</si>
  <si>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</si>
  <si>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</si>
  <si>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</si>
  <si>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</si>
  <si>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</si>
  <si>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</si>
  <si>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</si>
  <si>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</si>
  <si>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</si>
  <si>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</si>
  <si>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</si>
  <si>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</si>
  <si>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</si>
  <si>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</si>
  <si>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</si>
  <si>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</si>
  <si>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</si>
  <si>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</si>
  <si>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</si>
  <si>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</si>
  <si>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</si>
  <si>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</si>
  <si>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</si>
  <si>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</si>
  <si>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</si>
  <si>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</si>
  <si>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</si>
  <si>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</si>
  <si>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</si>
  <si>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</si>
  <si>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</si>
  <si>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</si>
  <si>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</si>
  <si>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</si>
  <si>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SUCRE</t>
  </si>
  <si>
    <t>FOND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</si>
  <si>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</si>
  <si>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</si>
  <si>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</si>
  <si>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</si>
  <si>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</si>
  <si>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</si>
  <si>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</si>
  <si>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</si>
  <si>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</si>
  <si>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</si>
  <si>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</si>
  <si>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</si>
  <si>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</si>
  <si>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</si>
  <si>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</si>
  <si>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</si>
  <si>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</si>
  <si>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</si>
  <si>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</si>
  <si>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</si>
  <si>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</si>
  <si>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</si>
  <si>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 (conv.)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</si>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</sst>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0.42</v>
      </c>
      <c r="E9" s="6">
        <f>D9*$B$2</f>
        <v>0.42</v>
      </c>
      <c r="F9" t="s">
        <v>15</v>
      </c>
      <c r="G9" s="9">
        <f>E9*3.9514</f>
        <v>1.659588</v>
      </c>
    </row>
    <row r="10">
      <c r="A10" t="s" s="8">
        <v>21</v>
      </c>
      <c r="B10" t="s">
        <v>22</v>
      </c>
      <c r="C10" t="s">
        <v>23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15</v>
      </c>
      <c r="G11" s="9">
        <f>E11*0.186416</f>
        <v>0.003728</v>
      </c>
    </row>
    <row r="12">
      <c r="A12" t="s" s="8">
        <v>27</v>
      </c>
      <c r="B12" t="s">
        <v>28</v>
      </c>
      <c r="C12" t="s">
        <v>23</v>
      </c>
      <c r="D12" s="4">
        <v>0.4</v>
      </c>
      <c r="E12" s="6">
        <f>D12*$B$2</f>
        <v>0.4</v>
      </c>
      <c r="F12" t="s">
        <v>29</v>
      </c>
      <c r="G12" s="9">
        <f>E12*0.5999</f>
        <v>0.23996</v>
      </c>
    </row>
    <row r="13">
      <c r="A13" t="s" s="8">
        <v>30</v>
      </c>
      <c r="B13" t="s">
        <v>31</v>
      </c>
      <c r="C13" t="s">
        <v>32</v>
      </c>
      <c r="D13" s="4">
        <v>0.6</v>
      </c>
      <c r="E13" s="6">
        <f>D13*$B$2</f>
        <v>0.6</v>
      </c>
      <c r="F13" t="s">
        <v>15</v>
      </c>
      <c r="G13" s="9">
        <f>E13*1.0982</f>
        <v>0.65892</v>
      </c>
    </row>
    <row r="14">
      <c r="A14" t="s" s="8">
        <v>33</v>
      </c>
      <c r="B14" t="s">
        <v>34</v>
      </c>
      <c r="C14" t="s">
        <v>32</v>
      </c>
      <c r="D14" s="4">
        <v>0.06</v>
      </c>
      <c r="E14" s="6">
        <f>D14*$B$2</f>
        <v>0.06</v>
      </c>
      <c r="F14" t="s">
        <v>15</v>
      </c>
      <c r="G14" s="9">
        <f>E14*0.95</f>
        <v>0.057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'Besoins'!$B$2*2</f>
        <v>2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'Besoins'!$B$2*2</f>
        <v>2</v>
      </c>
      <c r="E3" t="s">
        <v>3</v>
      </c>
    </row>
    <row r="4">
      <c r="A4">
        <v>2</v>
      </c>
      <c r="B4" t="s">
        <v>52</v>
      </c>
      <c r="C4" t="s">
        <v>50</v>
      </c>
      <c r="D4" s="6">
        <f>'Besoins'!$B$2*2</f>
        <v>2</v>
      </c>
      <c r="E4" t="s">
        <v>15</v>
      </c>
    </row>
    <row r="5">
      <c r="A5">
        <v>3</v>
      </c>
      <c r="B5" t="s">
        <v>53</v>
      </c>
      <c r="C5" t="s">
        <v>50</v>
      </c>
      <c r="D5" s="6">
        <f>'Besoins'!$B$2*1.9</f>
        <v>1.9</v>
      </c>
      <c r="E5" t="s">
        <v>15</v>
      </c>
    </row>
    <row r="6">
      <c r="A6">
        <v>4</v>
      </c>
      <c r="B6" t="s">
        <v>54</v>
      </c>
      <c r="C6" t="s">
        <v>55</v>
      </c>
      <c r="D6" s="6">
        <f>'Besoins'!$B$2*4</f>
        <v>4</v>
      </c>
      <c r="E6" t="s">
        <v>3</v>
      </c>
    </row>
    <row r="7">
      <c r="A7">
        <v>4</v>
      </c>
      <c r="B7" t="s">
        <v>56</v>
      </c>
      <c r="C7" t="s">
        <v>55</v>
      </c>
      <c r="D7" s="6">
        <f>'Besoins'!$B$2*1</f>
        <v>1</v>
      </c>
      <c r="E7" t="s">
        <v>15</v>
      </c>
    </row>
    <row r="8">
      <c r="A8">
        <v>4</v>
      </c>
      <c r="B8" t="s">
        <v>57</v>
      </c>
      <c r="C8" t="s">
        <v>55</v>
      </c>
      <c r="D8" s="6">
        <f>'Besoins'!$B$2*0.06</f>
        <v>0.06</v>
      </c>
      <c r="E8" t="s">
        <v>15</v>
      </c>
    </row>
    <row r="9">
      <c r="A9">
        <v>4</v>
      </c>
      <c r="B9" t="s">
        <v>58</v>
      </c>
      <c r="C9" t="s">
        <v>55</v>
      </c>
      <c r="D9" s="6">
        <f>'Besoins'!$B$2*0.02</f>
        <v>0.02</v>
      </c>
      <c r="E9" t="s">
        <v>15</v>
      </c>
    </row>
    <row r="10">
      <c r="A10">
        <v>4</v>
      </c>
      <c r="B10" t="s">
        <v>59</v>
      </c>
      <c r="C10" t="s">
        <v>55</v>
      </c>
      <c r="D10" s="6">
        <f>'Besoins'!$B$2*0.2</f>
        <v>0.2</v>
      </c>
      <c r="E10" t="s">
        <v>15</v>
      </c>
    </row>
    <row r="11">
      <c r="A11">
        <v>4</v>
      </c>
      <c r="B11" t="s">
        <v>60</v>
      </c>
      <c r="C11" t="s">
        <v>61</v>
      </c>
      <c r="D11" s="6">
        <f>'Besoins'!$B$2*4</f>
        <v>4</v>
      </c>
      <c r="E11" t="s">
        <v>3</v>
      </c>
    </row>
    <row r="12">
      <c r="A12">
        <v>4</v>
      </c>
      <c r="B12" t="s">
        <v>62</v>
      </c>
      <c r="C12" t="s">
        <v>55</v>
      </c>
      <c r="D12" s="6">
        <f>'Besoins'!$B$2*0.4</f>
        <v>0.4</v>
      </c>
      <c r="E12" t="s">
        <v>29</v>
      </c>
    </row>
    <row r="13">
      <c r="A13">
        <v>3</v>
      </c>
      <c r="B13" t="s">
        <v>63</v>
      </c>
      <c r="C13" t="s">
        <v>55</v>
      </c>
      <c r="D13" s="6">
        <f>'Besoins'!$B$2*0.1</f>
        <v>0.1</v>
      </c>
      <c r="E13" t="s">
        <v>15</v>
      </c>
    </row>
    <row r="14">
      <c r="A14">
        <v>1</v>
      </c>
      <c r="B14" t="s">
        <v>64</v>
      </c>
      <c r="C14" t="s">
        <v>55</v>
      </c>
      <c r="D14" s="6">
        <f>'Besoins'!$B$2*0.6</f>
        <v>0.6</v>
      </c>
      <c r="E14" t="s">
        <v>15</v>
      </c>
    </row>
    <row r="15">
      <c r="A15">
        <v>1</v>
      </c>
      <c r="B15" t="s">
        <v>65</v>
      </c>
      <c r="C15" t="s">
        <v>55</v>
      </c>
      <c r="D15" s="6">
        <f>'Besoins'!$B$2*0.12</f>
        <v>0.12</v>
      </c>
      <c r="E15" t="s">
        <v>15</v>
      </c>
    </row>
    <row r="16">
      <c r="A16">
        <v>1</v>
      </c>
      <c r="B16" t="s">
        <v>66</v>
      </c>
      <c r="C16" t="s">
        <v>61</v>
      </c>
      <c r="D16" s="6">
        <f>'Besoins'!$B$2*8</f>
        <v>8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