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<sst xmlns="http://schemas.openxmlformats.org/spreadsheetml/2006/main" count="58" uniqueCount="58">
  <si>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</si>
  <si>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</si>
  <si>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</si>
  <si>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</si>
  <si>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</si>
  <si>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</si>
  <si>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</si>
  <si>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</si>
  <si>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</si>
  <si>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</si>
  <si>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</si>
  <si>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</si>
  <si>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</si>
  <si>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</si>
  <si>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</si>
  <si>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</si>
  <si>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</si>
  <si>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</si>
  <si>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</si>
  <si>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</si>
  <si>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</si>
  <si>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</si>
  <si>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</si>
  <si>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</si>
  <si>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</si>
  <si>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</si>
  <si>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</si>
  <si>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</si>
  <si>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</si>
  <si>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</si>
  <si>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</si>
  <si>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</si>
  <si>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</si>
  <si>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</si>
  <si>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</si>
  <si>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</si>
  <si>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</si>
  <si>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</si>
  <si>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</si>
  <si>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</si>
  <si>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</si>
  <si>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</si>
  <si>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</si>
  <si>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</si>
  <si>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</si>
  <si>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</si>
  <si>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</si>
  <si>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</si>
  <si>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</si>
  <si>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</si>
  <si>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 xml:space="preserve">        ↳ LEVURE SECHE</t>
  </si>
  <si>
    <t xml:space="preserve">    ↳ OEUF (P) (conv.)</t>
  </si>
  <si>
    <t>conversion</t>
  </si>
  <si>
    <t xml:space="preserve">    ↳ BEURRE</t>
  </si>
  <si>
    <t>Fiche technique — pâte à BRIOCHE</t>
  </si>
  <si>
    <t>pâte à BRIOCHE  00000181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</si>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</sst>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0.085</v>
      </c>
      <c r="E7" s="6">
        <f>D7*$B$2</f>
        <v>0.085</v>
      </c>
      <c r="F7" t="s">
        <v>3</v>
      </c>
      <c r="G7" s="9">
        <f>E7*0.022064</f>
        <v>0.001875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3</v>
      </c>
      <c r="G8" s="9">
        <f>E8*3.9514</f>
        <v>0.237084</v>
      </c>
    </row>
    <row r="9">
      <c r="A9" t="s" s="8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21</v>
      </c>
      <c r="G9" s="9">
        <f>E9*0.20824</f>
        <v>0.041648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21</v>
      </c>
      <c r="G10" s="9">
        <f>E10*0.27</f>
        <v>0.27</v>
      </c>
    </row>
    <row r="11">
      <c r="A11" t="s" s="8">
        <v>25</v>
      </c>
      <c r="B11" t="s">
        <v>26</v>
      </c>
      <c r="C11" t="s">
        <v>27</v>
      </c>
      <c r="D11" s="4">
        <v>0.002</v>
      </c>
      <c r="E11" s="6">
        <f>D11*$B$2</f>
        <v>0.002</v>
      </c>
      <c r="F11" t="s">
        <v>3</v>
      </c>
      <c r="G11" s="9">
        <f>E11*0.186416</f>
        <v>0.000373</v>
      </c>
    </row>
    <row r="12">
      <c r="A12" t="s" s="8">
        <v>28</v>
      </c>
      <c r="B12" t="s">
        <v>29</v>
      </c>
      <c r="C12" t="s">
        <v>30</v>
      </c>
      <c r="D12" s="4">
        <v>0.005</v>
      </c>
      <c r="E12" s="6">
        <f>D12*$B$2</f>
        <v>0.005</v>
      </c>
      <c r="F12" t="s">
        <v>3</v>
      </c>
      <c r="G12" s="9">
        <f>E12*0.95</f>
        <v>0.00475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'Besoins'!$B$2*0.2</f>
        <v>0.2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'Besoins'!$B$2*0.085</f>
        <v>0.085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'Besoins'!$B$2*0.005</f>
        <v>0.005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'Besoins'!$B$2*0.002</f>
        <v>0.002</v>
      </c>
      <c r="E5" t="s">
        <v>3</v>
      </c>
    </row>
    <row r="6">
      <c r="A6">
        <v>1</v>
      </c>
      <c r="B6" t="s">
        <v>49</v>
      </c>
      <c r="C6" t="s">
        <v>44</v>
      </c>
      <c r="D6" s="6">
        <f>'Besoins'!$B$2*0.002</f>
        <v>0.002</v>
      </c>
      <c r="E6" t="s">
        <v>3</v>
      </c>
    </row>
    <row r="7">
      <c r="A7">
        <v>2</v>
      </c>
      <c r="B7" t="s">
        <v>50</v>
      </c>
      <c r="C7" t="s">
        <v>46</v>
      </c>
      <c r="D7" s="6">
        <f>'Besoins'!$B$2*0.2</f>
        <v>0.2</v>
      </c>
      <c r="E7" t="s">
        <v>21</v>
      </c>
    </row>
    <row r="8">
      <c r="A8">
        <v>1</v>
      </c>
      <c r="B8" t="s">
        <v>51</v>
      </c>
      <c r="C8" t="s">
        <v>52</v>
      </c>
      <c r="D8" s="6">
        <f>'Besoins'!$B$2*1</f>
        <v>1</v>
      </c>
      <c r="E8" t="s">
        <v>21</v>
      </c>
    </row>
    <row r="9">
      <c r="A9">
        <v>1</v>
      </c>
      <c r="B9" t="s">
        <v>53</v>
      </c>
      <c r="C9" t="s">
        <v>46</v>
      </c>
      <c r="D9" s="6">
        <f>'Besoins'!$B$2*0.06</f>
        <v>0.06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