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<sst xmlns="http://schemas.openxmlformats.org/spreadsheetml/2006/main" count="90" uniqueCount="90">
  <si>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</si>
  <si>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</si>
  <si>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</si>
  <si>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</si>
  <si>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</si>
  <si>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</si>
  <si>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</si>
  <si>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</si>
  <si>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</si>
  <si>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</si>
  <si>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</si>
  <si>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</si>
  <si>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</si>
  <si>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</si>
  <si>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</si>
  <si>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</si>
  <si>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</si>
  <si>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</si>
  <si>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</si>
  <si>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</si>
  <si>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</si>
  <si>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</si>
  <si>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</si>
  <si>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</si>
  <si>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</si>
  <si>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</si>
  <si>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</si>
  <si>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</si>
  <si>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</si>
  <si>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</si>
  <si>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</si>
  <si>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</si>
  <si>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</si>
  <si>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</si>
  <si>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</si>
  <si>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</si>
  <si>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</si>
  <si>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</si>
  <si>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</si>
  <si>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</si>
  <si>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</si>
  <si>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</si>
  <si>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</si>
  <si>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</si>
  <si>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</si>
  <si>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CLAIREFONTAINE (40 * 60 CM.)</t>
  </si>
  <si>
    <t>BISCUIT DUCHESSE (FEUILLES)</t>
  </si>
  <si>
    <t>BISCUIT DUCHESSE</t>
  </si>
  <si>
    <t>MOUSSE à L'ORANGE</t>
  </si>
  <si>
    <t>MERINGUE CUITE</t>
  </si>
  <si>
    <t>ORANGE EN TRANCHE</t>
  </si>
  <si>
    <t>ORANGE (P)</t>
  </si>
  <si>
    <t>GELÉE D'ORANGE</t>
  </si>
  <si>
    <t>Niveau</t>
  </si>
  <si>
    <t>Composant</t>
  </si>
  <si>
    <t>Type</t>
  </si>
  <si>
    <t>Quantité (× multiplicateur, voir feuille Besoins)</t>
  </si>
  <si>
    <t>recette</t>
  </si>
  <si>
    <t xml:space="preserve">    ↳ BISCUIT DUCHESSE (FEUILLES)</t>
  </si>
  <si>
    <t xml:space="preserve">        ↳ BISCUIT DUCHESSE</t>
  </si>
  <si>
    <t xml:space="preserve">            ↳ OEUF (P) (conv.)</t>
  </si>
  <si>
    <t>conversion</t>
  </si>
  <si>
    <t xml:space="preserve">            ↳ SUCRE (S2)</t>
  </si>
  <si>
    <t>matiere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</si>
  <si>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</si>
  <si>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</si>
  <si>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</si>
  <si>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MOUSSE à L'ORANGE</t>
  </si>
  <si>
    <t xml:space="preserve">        ↳ CREME FRAOECHE</t>
  </si>
  <si>
    <t xml:space="preserve">        ↳ PULPE D'ORANGE (conv.)</t>
  </si>
  <si>
    <t xml:space="preserve">        ↳ GELATINE EN FEUILLES (P) (conv.)</t>
  </si>
  <si>
    <t xml:space="preserve">        ↳ MERINGUE CUITE</t>
  </si>
  <si>
    <t xml:space="preserve">            ↳ BLANC D'OEUF (P) (conv.)</t>
  </si>
  <si>
    <t xml:space="preserve">            ↳ EAU</t>
  </si>
  <si>
    <t xml:space="preserve">    ↳ ORANGE EN TRANCHE</t>
  </si>
  <si>
    <t xml:space="preserve">        ↳ ORANGE (P)</t>
  </si>
  <si>
    <t xml:space="preserve">            ↳ ORANGE</t>
  </si>
  <si>
    <t xml:space="preserve">    ↳ GELÉE D'ORANGE</t>
  </si>
  <si>
    <t xml:space="preserve">        ↳ SUCRE (S2)</t>
  </si>
  <si>
    <t xml:space="preserve">        ↳ EAU</t>
  </si>
  <si>
    <t>Fiche technique — CLAIREFONTAINE (40 * 60 CM.)</t>
  </si>
  <si>
    <t>CLAIREFONTAINE (40 * 60 CM.)  00000179</t>
  </si>
  <si>
    <t>↳ BISCUIT DUCHESSE (FEUILLES)  00000109</t>
  </si>
  <si>
    <t>↳ BISCUIT DUCHESSE  00000161</t>
  </si>
  <si>
    <t>↳ MOUSSE à L'ORANGE  00000175</t>
  </si>
  <si>
    <t>↳ MERINGUE CUITE  00000490</t>
  </si>
  <si>
    <t>↳ ORANGE EN TRANCHE  00000176</t>
  </si>
  <si>
    <t>↳ ORANGE (P)  00000173</t>
  </si>
  <si>
    <t>↳ GELÉE D'ORANGE  00000177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</si>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</sst>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</v>
      </c>
      <c r="E7" s="6">
        <f>D7*$B$2</f>
        <v>0.12</v>
      </c>
      <c r="F7" t="s">
        <v>15</v>
      </c>
      <c r="G7" s="9">
        <f>E7*3.3465666667</f>
        <v>0.401588</v>
      </c>
    </row>
    <row r="8">
      <c r="A8" t="s" s="8">
        <v>16</v>
      </c>
      <c r="B8" t="s">
        <v>17</v>
      </c>
      <c r="C8" t="s">
        <v>14</v>
      </c>
      <c r="D8" s="4">
        <v>0.3</v>
      </c>
      <c r="E8" s="6">
        <f>D8*$B$2</f>
        <v>0.3</v>
      </c>
      <c r="F8" t="s">
        <v>15</v>
      </c>
      <c r="G8" s="9">
        <f>E8*0.022064</f>
        <v>0.006619</v>
      </c>
    </row>
    <row r="9">
      <c r="A9" t="s" s="8">
        <v>18</v>
      </c>
      <c r="B9" t="s">
        <v>19</v>
      </c>
      <c r="C9" t="s">
        <v>14</v>
      </c>
      <c r="D9" s="4">
        <v>25</v>
      </c>
      <c r="E9" s="6">
        <f>D9*$B$2</f>
        <v>25</v>
      </c>
      <c r="F9" t="s">
        <v>15</v>
      </c>
      <c r="G9" s="9">
        <f>E9*16.0945</f>
        <v>402.3625</v>
      </c>
    </row>
    <row r="10">
      <c r="A10" t="s" s="8">
        <v>20</v>
      </c>
      <c r="B10" t="s">
        <v>21</v>
      </c>
      <c r="C10" t="s">
        <v>22</v>
      </c>
      <c r="D10" s="4">
        <v>0.9</v>
      </c>
      <c r="E10" s="6">
        <f>D10*$B$2</f>
        <v>0.9</v>
      </c>
      <c r="F10" t="s">
        <v>23</v>
      </c>
      <c r="G10" s="9">
        <f>E10*2.5335</f>
        <v>2.28015</v>
      </c>
    </row>
    <row r="11">
      <c r="A11" t="s" s="8">
        <v>24</v>
      </c>
      <c r="B11" t="s">
        <v>25</v>
      </c>
      <c r="C11" t="s">
        <v>22</v>
      </c>
      <c r="D11" s="4">
        <v>20.083333</v>
      </c>
      <c r="E11" s="6">
        <f>D11*$B$2</f>
        <v>20.083333</v>
      </c>
      <c r="F11" t="s">
        <v>15</v>
      </c>
      <c r="G11" s="9">
        <f>E11*0.6544641894</f>
        <v>13.143822</v>
      </c>
    </row>
    <row r="12">
      <c r="A12" t="s" s="8">
        <v>26</v>
      </c>
      <c r="B12" t="s">
        <v>27</v>
      </c>
      <c r="C12" t="s">
        <v>28</v>
      </c>
      <c r="D12" s="4">
        <v>17</v>
      </c>
      <c r="E12" s="6">
        <f>D12*$B$2</f>
        <v>17</v>
      </c>
      <c r="F12" t="s">
        <v>3</v>
      </c>
      <c r="G12" s="9">
        <f>E12*0.27</f>
        <v>4.59</v>
      </c>
    </row>
    <row r="13">
      <c r="A13" t="s" s="8">
        <v>29</v>
      </c>
      <c r="B13" t="s">
        <v>30</v>
      </c>
      <c r="C13" t="s">
        <v>31</v>
      </c>
      <c r="D13" s="4">
        <v>0.54</v>
      </c>
      <c r="E13" s="6">
        <f>D13*$B$2</f>
        <v>0.54</v>
      </c>
      <c r="F13" t="s">
        <v>23</v>
      </c>
      <c r="G13" s="9">
        <f>E13*0.003</f>
        <v>0.00162</v>
      </c>
    </row>
    <row r="14">
      <c r="A14" t="s" s="8">
        <v>32</v>
      </c>
      <c r="B14" t="s">
        <v>33</v>
      </c>
      <c r="C14" t="s">
        <v>34</v>
      </c>
      <c r="D14" s="4">
        <v>2</v>
      </c>
      <c r="E14" s="6">
        <f>D14*$B$2</f>
        <v>2</v>
      </c>
      <c r="F14" t="s">
        <v>3</v>
      </c>
      <c r="G14" s="9">
        <f>E14*0.0632128</f>
        <v>0.126426</v>
      </c>
    </row>
    <row r="15">
      <c r="A15" t="s" s="8">
        <v>35</v>
      </c>
      <c r="B15" t="s">
        <v>36</v>
      </c>
      <c r="C15" t="s">
        <v>37</v>
      </c>
      <c r="D15" s="4">
        <v>0.96</v>
      </c>
      <c r="E15" s="6">
        <f>D15*$B$2</f>
        <v>0.96</v>
      </c>
      <c r="F15" t="s">
        <v>15</v>
      </c>
      <c r="G15" s="9">
        <f>E15*0.95</f>
        <v>0.912</v>
      </c>
    </row>
    <row r="16">
      <c r="A16"/>
      <c r="B16"/>
      <c r="C16"/>
      <c r="D16"/>
      <c r="E16"/>
      <c r="F16" t="s" s="10">
        <v>38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47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48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49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50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51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52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10</v>
      </c>
    </row>
    <row r="2">
      <c r="A2">
        <v>0</v>
      </c>
      <c r="B2" t="s">
        <v>45</v>
      </c>
      <c r="C2" t="s">
        <v>57</v>
      </c>
      <c r="D2" s="6">
        <f>'Besoins'!$B$2*1</f>
        <v>1</v>
      </c>
      <c r="E2" t="s">
        <v>3</v>
      </c>
    </row>
    <row r="3">
      <c r="A3">
        <v>1</v>
      </c>
      <c r="B3" t="s">
        <v>58</v>
      </c>
      <c r="C3" t="s">
        <v>57</v>
      </c>
      <c r="D3" s="6">
        <f>'Besoins'!$B$2*2</f>
        <v>2</v>
      </c>
      <c r="E3" t="s">
        <v>3</v>
      </c>
    </row>
    <row r="4">
      <c r="A4">
        <v>2</v>
      </c>
      <c r="B4" t="s">
        <v>59</v>
      </c>
      <c r="C4" t="s">
        <v>57</v>
      </c>
      <c r="D4" s="6">
        <f>'Besoins'!$B$2*1.38</f>
        <v>1.38</v>
      </c>
      <c r="E4" t="s">
        <v>15</v>
      </c>
    </row>
    <row r="5">
      <c r="A5">
        <v>3</v>
      </c>
      <c r="B5" t="s">
        <v>60</v>
      </c>
      <c r="C5" t="s">
        <v>61</v>
      </c>
      <c r="D5" s="6">
        <f>'Besoins'!$B$2*12</f>
        <v>12</v>
      </c>
      <c r="E5" t="s">
        <v>3</v>
      </c>
    </row>
    <row r="6">
      <c r="A6">
        <v>3</v>
      </c>
      <c r="B6" t="s">
        <v>62</v>
      </c>
      <c r="C6" t="s">
        <v>63</v>
      </c>
      <c r="D6" s="6">
        <f>'Besoins'!$B$2*0.3</f>
        <v>0.3</v>
      </c>
      <c r="E6" t="s">
        <v>15</v>
      </c>
    </row>
    <row r="7">
      <c r="A7">
        <v>3</v>
      </c>
      <c r="B7" t="s">
        <v>64</v>
      </c>
      <c r="C7" t="s">
        <v>63</v>
      </c>
      <c r="D7" s="6">
        <f>'Besoins'!$B$2*0.3</f>
        <v>0.3</v>
      </c>
      <c r="E7" t="s">
        <v>15</v>
      </c>
    </row>
    <row r="8">
      <c r="A8">
        <v>3</v>
      </c>
      <c r="B8" t="s">
        <v>65</v>
      </c>
      <c r="C8" t="s">
        <v>63</v>
      </c>
      <c r="D8" s="6">
        <f>'Besoins'!$B$2*0.12</f>
        <v>0.12</v>
      </c>
      <c r="E8" t="s">
        <v>15</v>
      </c>
    </row>
    <row r="9">
      <c r="A9">
        <v>2</v>
      </c>
      <c r="B9" t="s">
        <v>66</v>
      </c>
      <c r="C9" t="s">
        <v>63</v>
      </c>
      <c r="D9" s="6">
        <f>'Besoins'!$B$2*2</f>
        <v>2</v>
      </c>
      <c r="E9" t="s">
        <v>3</v>
      </c>
    </row>
    <row r="10">
      <c r="A10">
        <v>1</v>
      </c>
      <c r="B10" t="s">
        <v>67</v>
      </c>
      <c r="C10" t="s">
        <v>57</v>
      </c>
      <c r="D10" s="6">
        <f>'Besoins'!$B$2*2.4</f>
        <v>2.4</v>
      </c>
      <c r="E10" t="s">
        <v>15</v>
      </c>
    </row>
    <row r="11">
      <c r="A11">
        <v>2</v>
      </c>
      <c r="B11" t="s">
        <v>68</v>
      </c>
      <c r="C11" t="s">
        <v>63</v>
      </c>
      <c r="D11" s="6">
        <f>'Besoins'!$B$2*0.9</f>
        <v>0.9</v>
      </c>
      <c r="E11" t="s">
        <v>23</v>
      </c>
    </row>
    <row r="12">
      <c r="A12">
        <v>2</v>
      </c>
      <c r="B12" t="s">
        <v>69</v>
      </c>
      <c r="C12" t="s">
        <v>61</v>
      </c>
      <c r="D12" s="6">
        <f>'Besoins'!$B$2*0.5</f>
        <v>0.5</v>
      </c>
      <c r="E12" t="s">
        <v>15</v>
      </c>
    </row>
    <row r="13">
      <c r="A13">
        <v>2</v>
      </c>
      <c r="B13" t="s">
        <v>70</v>
      </c>
      <c r="C13" t="s">
        <v>61</v>
      </c>
      <c r="D13" s="6">
        <f>'Besoins'!$B$2*15</f>
        <v>15</v>
      </c>
      <c r="E13" t="s">
        <v>3</v>
      </c>
    </row>
    <row r="14">
      <c r="A14">
        <v>2</v>
      </c>
      <c r="B14" t="s">
        <v>71</v>
      </c>
      <c r="C14" t="s">
        <v>57</v>
      </c>
      <c r="D14" s="6">
        <f>'Besoins'!$B$2*0.9</f>
        <v>0.9</v>
      </c>
      <c r="E14" t="s">
        <v>15</v>
      </c>
    </row>
    <row r="15">
      <c r="A15">
        <v>3</v>
      </c>
      <c r="B15" t="s">
        <v>72</v>
      </c>
      <c r="C15" t="s">
        <v>61</v>
      </c>
      <c r="D15" s="6">
        <f>'Besoins'!$B$2*10</f>
        <v>10</v>
      </c>
      <c r="E15" t="s">
        <v>3</v>
      </c>
    </row>
    <row r="16">
      <c r="A16">
        <v>3</v>
      </c>
      <c r="B16" t="s">
        <v>62</v>
      </c>
      <c r="C16" t="s">
        <v>63</v>
      </c>
      <c r="D16" s="6">
        <f>'Besoins'!$B$2*0.54</f>
        <v>0.54</v>
      </c>
      <c r="E16" t="s">
        <v>15</v>
      </c>
    </row>
    <row r="17">
      <c r="A17">
        <v>3</v>
      </c>
      <c r="B17" t="s">
        <v>73</v>
      </c>
      <c r="C17" t="s">
        <v>63</v>
      </c>
      <c r="D17" s="6">
        <f>'Besoins'!$B$2*0.14</f>
        <v>0.14</v>
      </c>
      <c r="E17" t="s">
        <v>23</v>
      </c>
    </row>
    <row r="18">
      <c r="A18">
        <v>1</v>
      </c>
      <c r="B18" t="s">
        <v>74</v>
      </c>
      <c r="C18" t="s">
        <v>57</v>
      </c>
      <c r="D18" s="6">
        <f>'Besoins'!$B$2*1</f>
        <v>1</v>
      </c>
      <c r="E18" t="s">
        <v>15</v>
      </c>
    </row>
    <row r="19">
      <c r="A19">
        <v>2</v>
      </c>
      <c r="B19" t="s">
        <v>75</v>
      </c>
      <c r="C19" t="s">
        <v>57</v>
      </c>
      <c r="D19" s="6">
        <f>'Besoins'!$B$2*10</f>
        <v>10</v>
      </c>
      <c r="E19" t="s">
        <v>3</v>
      </c>
    </row>
    <row r="20">
      <c r="A20">
        <v>3</v>
      </c>
      <c r="B20" t="s">
        <v>76</v>
      </c>
      <c r="C20" t="s">
        <v>63</v>
      </c>
      <c r="D20" s="6">
        <f>'Besoins'!$B$2*10</f>
        <v>10</v>
      </c>
      <c r="E20" t="s">
        <v>15</v>
      </c>
    </row>
    <row r="21">
      <c r="A21">
        <v>1</v>
      </c>
      <c r="B21" t="s">
        <v>77</v>
      </c>
      <c r="C21" t="s">
        <v>57</v>
      </c>
      <c r="D21" s="6">
        <f>'Besoins'!$B$2*0.92</f>
        <v>0.92</v>
      </c>
      <c r="E21" t="s">
        <v>15</v>
      </c>
    </row>
    <row r="22">
      <c r="A22">
        <v>2</v>
      </c>
      <c r="B22" t="s">
        <v>69</v>
      </c>
      <c r="C22" t="s">
        <v>61</v>
      </c>
      <c r="D22" s="6">
        <f>'Besoins'!$B$2*0.6</f>
        <v>0.6</v>
      </c>
      <c r="E22" t="s">
        <v>15</v>
      </c>
    </row>
    <row r="23">
      <c r="A23">
        <v>2</v>
      </c>
      <c r="B23" t="s">
        <v>78</v>
      </c>
      <c r="C23" t="s">
        <v>63</v>
      </c>
      <c r="D23" s="6">
        <f>'Besoins'!$B$2*0.12</f>
        <v>0.12</v>
      </c>
      <c r="E23" t="s">
        <v>15</v>
      </c>
    </row>
    <row r="24">
      <c r="A24">
        <v>2</v>
      </c>
      <c r="B24" t="s">
        <v>79</v>
      </c>
      <c r="C24" t="s">
        <v>63</v>
      </c>
      <c r="D24" s="6">
        <f>'Besoins'!$B$2*0.4</f>
        <v>0.4</v>
      </c>
      <c r="E24" t="s">
        <v>23</v>
      </c>
    </row>
    <row r="25">
      <c r="A25">
        <v>2</v>
      </c>
      <c r="B25" t="s">
        <v>70</v>
      </c>
      <c r="C25" t="s">
        <v>61</v>
      </c>
      <c r="D25" s="6">
        <f>'Besoins'!$B$2*10</f>
        <v>10</v>
      </c>
      <c r="E2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2">
        <v>80</v>
      </c>
      <c r="B1"/>
      <c r="C1"/>
      <c r="D1"/>
    </row>
    <row r="2">
      <c r="A2" t="str" s="13">
        <f>"00000179 · PAT.GATEAUX · référence : "&amp;Besoins!B3&amp;" "&amp;Besoins!C3&amp;" · multiplicateur réglable sur la feuille ""Besoins"""</f>
        <v>00000179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84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85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86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87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88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89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2026-08-01T04:20:04Z</dcterms:created>
  <dc:title>CLAIREFONTAINE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2026-08-01T04:20:04Z</dcterms:modified>
  <cp:revision>1</cp:revision>
</cp:coreProperties>
</file>