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<sst xmlns="http://schemas.openxmlformats.org/spreadsheetml/2006/main" count="62" uniqueCount="62">
  <si>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</si>
  <si>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</si>
  <si>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</si>
  <si>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</si>
  <si>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</si>
  <si>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</si>
  <si>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</si>
  <si>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</si>
  <si>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</si>
  <si>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</si>
  <si>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</si>
  <si>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</si>
  <si>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</si>
  <si>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</si>
  <si>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</si>
  <si>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00000060</t>
  </si>
  <si>
    <t>ORANGE</t>
  </si>
  <si>
    <t>Agrumes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</si>
  <si>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</si>
  <si>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</si>
  <si>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</si>
  <si>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</si>
  <si>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</si>
  <si>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</si>
  <si>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</si>
  <si>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</si>
  <si>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</si>
  <si>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</si>
  <si>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</si>
  <si>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</si>
  <si>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</si>
  <si>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</si>
  <si>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</si>
  <si>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</si>
  <si>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</si>
  <si>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</si>
  <si>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</si>
  <si>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</si>
  <si>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TRUFFES AU CHOCOLAT</t>
  </si>
  <si>
    <t>EXTRAIT D'ORANGE (MIEL)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</si>
  <si>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</si>
  <si>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</si>
  <si>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</si>
  <si>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</si>
  <si>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</si>
  <si>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</si>
  <si>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</si>
  <si>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</si>
  <si>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MIEL LIQUIDE (MELI)</t>
  </si>
  <si>
    <t xml:space="preserve">    ↳ EXTRAIT D'ORANGE (MIEL)</t>
  </si>
  <si>
    <t xml:space="preserve">        ↳ ORANGE (P)</t>
  </si>
  <si>
    <t>pc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</si>
  <si>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</si>
  <si>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</si>
  <si>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</si>
  <si>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</si>
  <si>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 xml:space="preserve">    ↳ CREME FRAOECHE</t>
  </si>
  <si>
    <t>Fiche technique — TRUFFES AU CHOCOLAT</t>
  </si>
  <si>
    <t>TRUFFES AU CHOCOLAT  00000169</t>
  </si>
  <si>
    <t>↳ EXTRAIT D'ORANGE (MIEL)  00000170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</si>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</sst>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5.05</v>
      </c>
      <c r="C3" t="s" s="5">
        <v>3</v>
      </c>
      <c r="D3"/>
      <c r="E3"/>
      <c r="F3"/>
    </row>
    <row r="4">
      <c r="A4" t="s">
        <v>4</v>
      </c>
      <c r="B4" s="6">
        <f>$B$2*B3</f>
        <v>5.05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</v>
      </c>
      <c r="E7" s="6">
        <f>D7*$B$2</f>
        <v>1.8</v>
      </c>
      <c r="F7" t="s">
        <v>3</v>
      </c>
      <c r="G7" s="9">
        <f>E7*3.1247</f>
        <v>5.62446</v>
      </c>
    </row>
    <row r="8">
      <c r="A8" t="s" s="8">
        <v>15</v>
      </c>
      <c r="B8" t="s">
        <v>16</v>
      </c>
      <c r="C8" t="s">
        <v>17</v>
      </c>
      <c r="D8" s="4">
        <v>0.26506</v>
      </c>
      <c r="E8" s="6">
        <f>D8*$B$2</f>
        <v>0.26506</v>
      </c>
      <c r="F8" t="s">
        <v>3</v>
      </c>
      <c r="G8" s="9">
        <f>E8*0.6544647735</f>
        <v>0.173472</v>
      </c>
    </row>
    <row r="9">
      <c r="A9" t="s" s="8">
        <v>18</v>
      </c>
      <c r="B9" t="s">
        <v>19</v>
      </c>
      <c r="C9" t="s">
        <v>20</v>
      </c>
      <c r="D9" s="4">
        <v>1.2</v>
      </c>
      <c r="E9" s="6">
        <f>D9*$B$2</f>
        <v>1.2</v>
      </c>
      <c r="F9" t="s">
        <v>3</v>
      </c>
      <c r="G9" s="9">
        <f>E9*3.9514</f>
        <v>4.74168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E10*2.5335</f>
        <v>2.5335</v>
      </c>
    </row>
    <row r="11">
      <c r="A11" t="s" s="8">
        <v>25</v>
      </c>
      <c r="B11" t="s">
        <v>26</v>
      </c>
      <c r="C11" t="s">
        <v>27</v>
      </c>
      <c r="D11" s="4">
        <v>0.61</v>
      </c>
      <c r="E11" s="6">
        <f>D11*$B$2</f>
        <v>0.61</v>
      </c>
      <c r="F11" t="s">
        <v>3</v>
      </c>
      <c r="G11" s="9">
        <f>E11*4.0406</f>
        <v>2.464766</v>
      </c>
    </row>
    <row r="12">
      <c r="A12" t="s" s="8">
        <v>28</v>
      </c>
      <c r="B12" t="s">
        <v>29</v>
      </c>
      <c r="C12" t="s">
        <v>30</v>
      </c>
      <c r="D12" s="4">
        <v>0.22</v>
      </c>
      <c r="E12" s="6">
        <f>D12*$B$2</f>
        <v>0.22</v>
      </c>
      <c r="F12" t="s">
        <v>3</v>
      </c>
      <c r="G12" s="9">
        <f>E12*1.0982</f>
        <v>0.241604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'Besoins'!$B$2*5.05</f>
        <v>5.05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'Besoins'!$B$2*1.2</f>
        <v>1.2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'Besoins'!$B$2*0.5</f>
        <v>0.5</v>
      </c>
      <c r="E4" t="s">
        <v>3</v>
      </c>
    </row>
    <row r="5">
      <c r="A5">
        <v>1</v>
      </c>
      <c r="B5" t="s">
        <v>49</v>
      </c>
      <c r="C5" t="s">
        <v>45</v>
      </c>
      <c r="D5" s="6">
        <f>'Besoins'!$B$2*0.55</f>
        <v>0.55</v>
      </c>
      <c r="E5" t="s">
        <v>3</v>
      </c>
    </row>
    <row r="6">
      <c r="A6">
        <v>2</v>
      </c>
      <c r="B6" t="s">
        <v>50</v>
      </c>
      <c r="C6" t="s">
        <v>45</v>
      </c>
      <c r="D6" s="6">
        <f>'Besoins'!$B$2*1.3253012048</f>
        <v>1.325301</v>
      </c>
      <c r="E6" t="s">
        <v>51</v>
      </c>
    </row>
    <row r="7">
      <c r="A7">
        <v>3</v>
      </c>
      <c r="B7" t="s">
        <v>52</v>
      </c>
      <c r="C7" t="s">
        <v>47</v>
      </c>
      <c r="D7" s="6">
        <f>'Besoins'!$B$2*0.265060241</f>
        <v>0.26506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'Besoins'!$B$2*0.22</f>
        <v>0.22</v>
      </c>
      <c r="E8" t="s">
        <v>3</v>
      </c>
    </row>
    <row r="9">
      <c r="A9">
        <v>2</v>
      </c>
      <c r="B9" t="s">
        <v>54</v>
      </c>
      <c r="C9" t="s">
        <v>47</v>
      </c>
      <c r="D9" s="6">
        <f>'Besoins'!$B$2*0.11</f>
        <v>0.11</v>
      </c>
      <c r="E9" t="s">
        <v>3</v>
      </c>
    </row>
    <row r="10">
      <c r="A10">
        <v>1</v>
      </c>
      <c r="B10" t="s">
        <v>55</v>
      </c>
      <c r="C10" t="s">
        <v>47</v>
      </c>
      <c r="D10" s="6">
        <f>'Besoins'!$B$2*1.8</f>
        <v>1.8</v>
      </c>
      <c r="E10" t="s">
        <v>3</v>
      </c>
    </row>
    <row r="11">
      <c r="A11">
        <v>1</v>
      </c>
      <c r="B11" t="s">
        <v>56</v>
      </c>
      <c r="C11" t="s">
        <v>47</v>
      </c>
      <c r="D11" s="6">
        <f>'Besoins'!$B$2*1</f>
        <v>1</v>
      </c>
      <c r="E11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"00000169 · PAT.CONFI.PRALINES · référence : "&amp;Besoins!B3&amp;" "&amp;Besoins!C3&amp;" · multiplicateur réglable sur la feuille ""Besoins"""</f>
        <v>00000169 · PAT.CONFI.PRALINES · référence : 5,05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61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