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<sst xmlns="http://schemas.openxmlformats.org/spreadsheetml/2006/main" count="85" uniqueCount="85">
  <si>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</si>
  <si>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</si>
  <si>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</si>
  <si>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</si>
  <si>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</si>
  <si>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</si>
  <si>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</si>
  <si>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</si>
  <si>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</si>
  <si>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</si>
  <si>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</si>
  <si>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</si>
  <si>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</si>
  <si>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</si>
  <si>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</si>
  <si>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</si>
  <si>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</si>
  <si>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</si>
  <si>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</si>
  <si>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</si>
  <si>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</si>
  <si>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</si>
  <si>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</si>
  <si>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</si>
  <si>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</si>
  <si>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</si>
  <si>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</si>
  <si>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</si>
  <si>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</si>
  <si>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</si>
  <si>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</si>
  <si>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</si>
  <si>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</si>
  <si>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</si>
  <si>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</si>
  <si>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</si>
  <si>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</si>
  <si>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</si>
  <si>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</si>
  <si>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</si>
  <si>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</si>
  <si>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</si>
  <si>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</si>
  <si>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</si>
  <si>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</si>
  <si>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</si>
  <si>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</si>
  <si>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</si>
  <si>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</si>
  <si>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</si>
  <si>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</si>
  <si>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</si>
  <si>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</si>
  <si>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</si>
  <si>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</si>
  <si>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</si>
  <si>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</si>
  <si>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</si>
  <si>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</si>
  <si>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</si>
  <si>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</si>
  <si>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</si>
  <si>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</si>
  <si>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</si>
  <si>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</si>
  <si>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</si>
  <si>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</si>
  <si>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</si>
  <si>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</si>
  <si>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</si>
  <si>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</si>
  <si>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</si>
  <si>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</si>
  <si>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 xml:space="preserve">    ↳ papier silicone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</si>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</sst>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</v>
      </c>
      <c r="C3" t="s" s="5">
        <v>3</v>
      </c>
      <c r="D3"/>
      <c r="E3"/>
      <c r="F3"/>
    </row>
    <row r="4">
      <c r="A4" t="s">
        <v>4</v>
      </c>
      <c r="B4" s="6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E8*3.9514</f>
        <v>1.896672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3</v>
      </c>
      <c r="G9" s="9">
        <f>E9*0.27</f>
        <v>4.32</v>
      </c>
    </row>
    <row r="10">
      <c r="A10" t="s" s="8">
        <v>22</v>
      </c>
      <c r="B10" t="s">
        <v>23</v>
      </c>
      <c r="C10" t="s">
        <v>24</v>
      </c>
      <c r="D10" s="4">
        <v>1.04</v>
      </c>
      <c r="E10" s="6">
        <f>D10*$B$2</f>
        <v>1.04</v>
      </c>
      <c r="F10" t="s">
        <v>25</v>
      </c>
      <c r="G10" s="9">
        <f>E10*0.003</f>
        <v>0.00312</v>
      </c>
    </row>
    <row r="11">
      <c r="A11" t="s" s="8">
        <v>26</v>
      </c>
      <c r="B11" t="s">
        <v>27</v>
      </c>
      <c r="C11" t="s">
        <v>24</v>
      </c>
      <c r="D11" s="4">
        <v>0.016</v>
      </c>
      <c r="E11" s="6">
        <f>D11*$B$2</f>
        <v>0.016</v>
      </c>
      <c r="F11" t="s">
        <v>15</v>
      </c>
      <c r="G11" s="9">
        <f>E11*0.186416</f>
        <v>0.002983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E12*0.0632128</f>
        <v>0.126426</v>
      </c>
    </row>
    <row r="13">
      <c r="A13" t="s" s="8">
        <v>31</v>
      </c>
      <c r="B13" t="s">
        <v>32</v>
      </c>
      <c r="C13" t="s">
        <v>33</v>
      </c>
      <c r="D13" s="4">
        <v>0.032</v>
      </c>
      <c r="E13" s="6">
        <f>D13*$B$2</f>
        <v>0.032</v>
      </c>
      <c r="F13" t="s">
        <v>15</v>
      </c>
      <c r="G13" s="9">
        <f>E13*0.95</f>
        <v>0.0304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>
        <v>1</v>
      </c>
      <c r="C3" t="s">
        <v>43</v>
      </c>
      <c r="D3" t="s" s="12">
        <v>44</v>
      </c>
      <c r="E3" t="s" s="12">
        <v>45</v>
      </c>
      <c r="F3"/>
    </row>
    <row r="4">
      <c r="A4" t="s">
        <v>42</v>
      </c>
      <c r="B4">
        <v>2</v>
      </c>
      <c r="C4" t="s">
        <v>46</v>
      </c>
      <c r="D4" t="s" s="12">
        <v>47</v>
      </c>
      <c r="E4" t="s" s="12">
        <v>48</v>
      </c>
      <c r="F4"/>
    </row>
    <row r="5">
      <c r="A5" t="s">
        <v>42</v>
      </c>
      <c r="B5">
        <v>3</v>
      </c>
      <c r="C5" t="s">
        <v>49</v>
      </c>
      <c r="D5" t="s" s="12">
        <v>50</v>
      </c>
      <c r="E5" t="s" s="12">
        <v>51</v>
      </c>
      <c r="F5"/>
    </row>
    <row r="6">
      <c r="A6" t="s">
        <v>42</v>
      </c>
      <c r="B6">
        <v>4</v>
      </c>
      <c r="C6" t="s">
        <v>52</v>
      </c>
      <c r="D6" t="s" s="12">
        <v>53</v>
      </c>
      <c r="E6" t="s" s="12">
        <v>54</v>
      </c>
      <c r="F6"/>
    </row>
    <row r="7">
      <c r="A7" t="s">
        <v>42</v>
      </c>
      <c r="B7">
        <v>5</v>
      </c>
      <c r="C7" t="s">
        <v>55</v>
      </c>
      <c r="D7" t="s" s="12">
        <v>56</v>
      </c>
      <c r="E7" t="s" s="12">
        <v>57</v>
      </c>
      <c r="F7"/>
    </row>
    <row r="8">
      <c r="A8" t="s">
        <v>42</v>
      </c>
      <c r="B8">
        <v>6</v>
      </c>
      <c r="C8" t="s">
        <v>49</v>
      </c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41</v>
      </c>
      <c r="C2" t="s">
        <v>63</v>
      </c>
      <c r="D2" s="6">
        <f>'Besoins'!$B$2*160</f>
        <v>160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'Besoins'!$B$2*3.088</f>
        <v>3.088</v>
      </c>
      <c r="E3" t="s">
        <v>15</v>
      </c>
    </row>
    <row r="4">
      <c r="A4">
        <v>2</v>
      </c>
      <c r="B4" t="s">
        <v>65</v>
      </c>
      <c r="C4" t="s">
        <v>66</v>
      </c>
      <c r="D4" s="6">
        <f>'Besoins'!$B$2*1.04</f>
        <v>1.04</v>
      </c>
      <c r="E4" t="s">
        <v>25</v>
      </c>
    </row>
    <row r="5">
      <c r="A5">
        <v>2</v>
      </c>
      <c r="B5" t="s">
        <v>67</v>
      </c>
      <c r="C5" t="s">
        <v>66</v>
      </c>
      <c r="D5" s="6">
        <f>'Besoins'!$B$2*0.016</f>
        <v>0.016</v>
      </c>
      <c r="E5" t="s">
        <v>15</v>
      </c>
    </row>
    <row r="6">
      <c r="A6">
        <v>2</v>
      </c>
      <c r="B6" t="s">
        <v>68</v>
      </c>
      <c r="C6" t="s">
        <v>66</v>
      </c>
      <c r="D6" s="6">
        <f>'Besoins'!$B$2*0.032</f>
        <v>0.032</v>
      </c>
      <c r="E6" t="s">
        <v>15</v>
      </c>
    </row>
    <row r="7">
      <c r="A7">
        <v>2</v>
      </c>
      <c r="B7" t="s">
        <v>69</v>
      </c>
      <c r="C7" t="s">
        <v>66</v>
      </c>
      <c r="D7" s="6">
        <f>'Besoins'!$B$2*0.48</f>
        <v>0.48</v>
      </c>
      <c r="E7" t="s">
        <v>15</v>
      </c>
    </row>
    <row r="8">
      <c r="A8">
        <v>2</v>
      </c>
      <c r="B8" t="s">
        <v>70</v>
      </c>
      <c r="C8" t="s">
        <v>66</v>
      </c>
      <c r="D8" s="6">
        <f>'Besoins'!$B$2*0.64</f>
        <v>0.64</v>
      </c>
      <c r="E8" t="s">
        <v>15</v>
      </c>
    </row>
    <row r="9">
      <c r="A9">
        <v>2</v>
      </c>
      <c r="B9" t="s">
        <v>71</v>
      </c>
      <c r="C9" t="s">
        <v>72</v>
      </c>
      <c r="D9" s="6">
        <f>'Besoins'!$B$2*16</f>
        <v>16</v>
      </c>
      <c r="E9" t="s">
        <v>3</v>
      </c>
    </row>
    <row r="10">
      <c r="A10">
        <v>1</v>
      </c>
      <c r="B10" t="s">
        <v>73</v>
      </c>
      <c r="C10" t="s">
        <v>66</v>
      </c>
      <c r="D10" s="6">
        <f>'Besoins'!$B$2*2</f>
        <v>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3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 t="s" s="16">
        <v>77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0.64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78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6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6">
        <f>Besoins!E8</f>
        <v>0.48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79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80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81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82</v>
      </c>
      <c r="C22" s="6">
        <f>'Besoins'!$B$2*16</f>
        <v>16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83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84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